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tabRatio="679" activeTab="2"/>
  </bookViews>
  <sheets>
    <sheet name="事業概要書" sheetId="1" r:id="rId1"/>
    <sheet name="借入申込書" sheetId="2" r:id="rId2"/>
    <sheet name="第１回希望調査" sheetId="3" r:id="rId3"/>
    <sheet name="第２回希望調査" sheetId="4" r:id="rId4"/>
    <sheet name="第３回希望調査" sheetId="5" r:id="rId5"/>
    <sheet name="団体コード" sheetId="6" r:id="rId6"/>
    <sheet name="起債事業区分" sheetId="7" r:id="rId7"/>
    <sheet name="目的別" sheetId="8" r:id="rId8"/>
    <sheet name="性質別" sheetId="9" r:id="rId9"/>
  </sheets>
  <definedNames>
    <definedName name="_xlfn.BAHTTEXT" hidden="1">#NAME?</definedName>
    <definedName name="_xlnm.Print_Area" localSheetId="6">'起債事業区分'!$A$1:$H$93</definedName>
    <definedName name="_xlnm.Print_Area" localSheetId="0">'事業概要書'!$A$1:$F$35</definedName>
    <definedName name="_xlnm.Print_Area" localSheetId="3">'第２回希望調査'!$A$1:$F$30</definedName>
    <definedName name="_xlnm.Print_Area" localSheetId="4">'第３回希望調査'!$A$1:$F$30</definedName>
    <definedName name="_xlnm.Print_Titles" localSheetId="6">'起債事業区分'!$2:$2</definedName>
    <definedName name="Z_3D35A2CF_1014_47B3_A605_C609F369F57E_.wvu.Cols" localSheetId="0" hidden="1">'事業概要書'!$H:$L</definedName>
    <definedName name="Z_3D35A2CF_1014_47B3_A605_C609F369F57E_.wvu.Cols" localSheetId="1" hidden="1">'借入申込書'!$R:$R</definedName>
    <definedName name="Z_3D35A2CF_1014_47B3_A605_C609F369F57E_.wvu.Cols" localSheetId="5" hidden="1">'団体コード'!$H:$L</definedName>
    <definedName name="Z_3D35A2CF_1014_47B3_A605_C609F369F57E_.wvu.Cols" localSheetId="7" hidden="1">'目的別'!$G:$G</definedName>
    <definedName name="Z_3D35A2CF_1014_47B3_A605_C609F369F57E_.wvu.PrintArea" localSheetId="0" hidden="1">'事業概要書'!$A$1:$F$35</definedName>
    <definedName name="Z_3D35A2CF_1014_47B3_A605_C609F369F57E_.wvu.PrintArea" localSheetId="2" hidden="1">'第１回希望調査'!$A$1:$F$30</definedName>
    <definedName name="Z_3D35A2CF_1014_47B3_A605_C609F369F57E_.wvu.PrintArea" localSheetId="3" hidden="1">'第２回希望調査'!$A$1:$F$30</definedName>
    <definedName name="Z_3D35A2CF_1014_47B3_A605_C609F369F57E_.wvu.PrintArea" localSheetId="4" hidden="1">'第３回希望調査'!$A$1:$F$30</definedName>
    <definedName name="Z_3D35A2CF_1014_47B3_A605_C609F369F57E_.wvu.Rows" localSheetId="6" hidden="1">'起債事業区分'!#REF!</definedName>
    <definedName name="Z_3D35A2CF_1014_47B3_A605_C609F369F57E_.wvu.Rows" localSheetId="2" hidden="1">'第１回希望調査'!$99:$107</definedName>
    <definedName name="Z_3D35A2CF_1014_47B3_A605_C609F369F57E_.wvu.Rows" localSheetId="3" hidden="1">'第２回希望調査'!$32:$67</definedName>
    <definedName name="Z_3D35A2CF_1014_47B3_A605_C609F369F57E_.wvu.Rows" localSheetId="4" hidden="1">'第３回希望調査'!$32:$66</definedName>
    <definedName name="Z_D24C424F_0301_4FCC_A899_2B64395D0A93_.wvu.Cols" localSheetId="0" hidden="1">'事業概要書'!$H:$O</definedName>
    <definedName name="Z_D24C424F_0301_4FCC_A899_2B64395D0A93_.wvu.Cols" localSheetId="1" hidden="1">'借入申込書'!$R:$R</definedName>
    <definedName name="Z_D24C424F_0301_4FCC_A899_2B64395D0A93_.wvu.Cols" localSheetId="5" hidden="1">'団体コード'!$H:$L</definedName>
    <definedName name="Z_D24C424F_0301_4FCC_A899_2B64395D0A93_.wvu.Cols" localSheetId="7" hidden="1">'目的別'!$G:$G</definedName>
    <definedName name="Z_D24C424F_0301_4FCC_A899_2B64395D0A93_.wvu.PrintArea" localSheetId="0" hidden="1">'事業概要書'!$A$1:$F$35</definedName>
    <definedName name="Z_D24C424F_0301_4FCC_A899_2B64395D0A93_.wvu.PrintArea" localSheetId="2" hidden="1">'第１回希望調査'!$A$1:$F$30</definedName>
    <definedName name="Z_D24C424F_0301_4FCC_A899_2B64395D0A93_.wvu.PrintArea" localSheetId="3" hidden="1">'第２回希望調査'!$A$1:$F$30</definedName>
    <definedName name="Z_D24C424F_0301_4FCC_A899_2B64395D0A93_.wvu.PrintArea" localSheetId="4" hidden="1">'第３回希望調査'!$A$1:$F$30</definedName>
    <definedName name="Z_D24C424F_0301_4FCC_A899_2B64395D0A93_.wvu.Rows" localSheetId="2" hidden="1">'第１回希望調査'!$99:$107</definedName>
    <definedName name="Z_D24C424F_0301_4FCC_A899_2B64395D0A93_.wvu.Rows" localSheetId="3" hidden="1">'第２回希望調査'!$32:$67</definedName>
    <definedName name="Z_D24C424F_0301_4FCC_A899_2B64395D0A93_.wvu.Rows" localSheetId="4" hidden="1">'第３回希望調査'!$32:$66</definedName>
    <definedName name="Z_FB25B7F4_9CA3_45C1_BDC4_1CF6026DAC32_.wvu.Cols" localSheetId="0" hidden="1">'事業概要書'!$H:$O</definedName>
    <definedName name="Z_FB25B7F4_9CA3_45C1_BDC4_1CF6026DAC32_.wvu.Cols" localSheetId="1" hidden="1">'借入申込書'!$R:$R</definedName>
    <definedName name="Z_FB25B7F4_9CA3_45C1_BDC4_1CF6026DAC32_.wvu.Cols" localSheetId="5" hidden="1">'団体コード'!$H:$L</definedName>
    <definedName name="Z_FB25B7F4_9CA3_45C1_BDC4_1CF6026DAC32_.wvu.Cols" localSheetId="7" hidden="1">'目的別'!$G:$G</definedName>
    <definedName name="Z_FB25B7F4_9CA3_45C1_BDC4_1CF6026DAC32_.wvu.PrintArea" localSheetId="0" hidden="1">'事業概要書'!$A$1:$F$35</definedName>
    <definedName name="Z_FB25B7F4_9CA3_45C1_BDC4_1CF6026DAC32_.wvu.PrintArea" localSheetId="2" hidden="1">'第１回希望調査'!$A$1:$F$30</definedName>
    <definedName name="Z_FB25B7F4_9CA3_45C1_BDC4_1CF6026DAC32_.wvu.PrintArea" localSheetId="3" hidden="1">'第２回希望調査'!$A$1:$F$30</definedName>
    <definedName name="Z_FB25B7F4_9CA3_45C1_BDC4_1CF6026DAC32_.wvu.PrintArea" localSheetId="4" hidden="1">'第３回希望調査'!$A$1:$F$30</definedName>
    <definedName name="Z_FB25B7F4_9CA3_45C1_BDC4_1CF6026DAC32_.wvu.Rows" localSheetId="2" hidden="1">'第１回希望調査'!$99:$107</definedName>
    <definedName name="Z_FB25B7F4_9CA3_45C1_BDC4_1CF6026DAC32_.wvu.Rows" localSheetId="3" hidden="1">'第２回希望調査'!$32:$67</definedName>
    <definedName name="Z_FB25B7F4_9CA3_45C1_BDC4_1CF6026DAC32_.wvu.Rows" localSheetId="4" hidden="1">'第３回希望調査'!$32:$66</definedName>
  </definedNames>
  <calcPr fullCalcOnLoad="1"/>
</workbook>
</file>

<file path=xl/comments1.xml><?xml version="1.0" encoding="utf-8"?>
<comments xmlns="http://schemas.openxmlformats.org/spreadsheetml/2006/main">
  <authors>
    <author>mayors03</author>
  </authors>
  <commentList>
    <comment ref="F3" authorId="0">
      <text>
        <r>
          <rPr>
            <sz val="8"/>
            <rFont val="ＭＳ Ｐゴシック"/>
            <family val="3"/>
          </rPr>
          <t>「2020/5/10」と入力すると「令和2年5月10日」と表示</t>
        </r>
      </text>
    </comment>
  </commentList>
</comments>
</file>

<file path=xl/sharedStrings.xml><?xml version="1.0" encoding="utf-8"?>
<sst xmlns="http://schemas.openxmlformats.org/spreadsheetml/2006/main" count="1486" uniqueCount="1156">
  <si>
    <t>整理番号</t>
  </si>
  <si>
    <t>償還期間</t>
  </si>
  <si>
    <t>借入希望日</t>
  </si>
  <si>
    <t>起債事業名</t>
  </si>
  <si>
    <t>報告日</t>
  </si>
  <si>
    <t>団体名</t>
  </si>
  <si>
    <t>担当者</t>
  </si>
  <si>
    <t>合　　　計</t>
  </si>
  <si>
    <t>２０年(据置３年）</t>
  </si>
  <si>
    <t>１５年(据置３年)</t>
  </si>
  <si>
    <t>　５年(据置１年)</t>
  </si>
  <si>
    <t>事業名（内容）</t>
  </si>
  <si>
    <t>災害</t>
  </si>
  <si>
    <t>その他</t>
  </si>
  <si>
    <t>地域情報通信基盤整備事業</t>
  </si>
  <si>
    <t>まちづくり交付金事業</t>
  </si>
  <si>
    <t>防災基盤整備事業</t>
  </si>
  <si>
    <t>公共施設等耐震化事業</t>
  </si>
  <si>
    <t>住所</t>
  </si>
  <si>
    <t>電話</t>
  </si>
  <si>
    <t>電話番号</t>
  </si>
  <si>
    <t>長野市</t>
  </si>
  <si>
    <t>380－8512</t>
  </si>
  <si>
    <t>長野市大字鶴賀緑町１６１３</t>
  </si>
  <si>
    <t>松本市</t>
  </si>
  <si>
    <t>390－8620</t>
  </si>
  <si>
    <t>松本市丸の内３番７号</t>
  </si>
  <si>
    <t>上田市</t>
  </si>
  <si>
    <t>386－8601</t>
  </si>
  <si>
    <t>上田市大手１丁目１１番１６号</t>
  </si>
  <si>
    <t>岡谷市</t>
  </si>
  <si>
    <t>394－8510</t>
  </si>
  <si>
    <t>岡谷市幸町８番１号</t>
  </si>
  <si>
    <t>飯田市</t>
  </si>
  <si>
    <t>395－8501</t>
  </si>
  <si>
    <t>飯田市大久保町２５３４</t>
  </si>
  <si>
    <t>諏訪市</t>
  </si>
  <si>
    <t>392－8511</t>
  </si>
  <si>
    <t>諏訪市高島１丁目２２番３０号</t>
  </si>
  <si>
    <t>須坂市</t>
  </si>
  <si>
    <t>382－8511</t>
  </si>
  <si>
    <t>須坂市大字須坂１５２８－１</t>
  </si>
  <si>
    <t>小諸市</t>
  </si>
  <si>
    <t>384－8501</t>
  </si>
  <si>
    <t>小諸市相生町３丁目３番３号</t>
  </si>
  <si>
    <t>伊那市</t>
  </si>
  <si>
    <t>396－8617</t>
  </si>
  <si>
    <t>伊那市大字伊那部３０５０</t>
  </si>
  <si>
    <t>駒ヶ根市</t>
  </si>
  <si>
    <t>399－4192</t>
  </si>
  <si>
    <t>駒ヶ根市赤須町２０番１号</t>
  </si>
  <si>
    <t>中野市</t>
  </si>
  <si>
    <t>383－8614</t>
  </si>
  <si>
    <t>中野市三好町１丁目３番１９号</t>
  </si>
  <si>
    <t>大町市</t>
  </si>
  <si>
    <t>398－8601</t>
  </si>
  <si>
    <t>飯山市</t>
  </si>
  <si>
    <t>389－2292</t>
  </si>
  <si>
    <t>飯山市大字飯山１１１０の１</t>
  </si>
  <si>
    <t>茅野市</t>
  </si>
  <si>
    <t>391－8501</t>
  </si>
  <si>
    <t>茅野市塚原２丁目６番１号</t>
  </si>
  <si>
    <t>塩尻市</t>
  </si>
  <si>
    <t>399－0786</t>
  </si>
  <si>
    <t>塩尻市大門７番町３番３号</t>
  </si>
  <si>
    <t>佐久市</t>
  </si>
  <si>
    <t>385－8501</t>
  </si>
  <si>
    <t>佐久市大字中込３０５６</t>
  </si>
  <si>
    <t>千曲市</t>
  </si>
  <si>
    <t>387－8511</t>
  </si>
  <si>
    <t>東御市</t>
  </si>
  <si>
    <t>389－0592</t>
  </si>
  <si>
    <t>東御市大字県２８１－２</t>
  </si>
  <si>
    <t>小海町</t>
  </si>
  <si>
    <t>384－1192</t>
  </si>
  <si>
    <t>川上村</t>
  </si>
  <si>
    <t>384－1405</t>
  </si>
  <si>
    <t>南佐久郡川上村大字大深山５２５</t>
  </si>
  <si>
    <t>南牧村</t>
  </si>
  <si>
    <t>384－1302</t>
  </si>
  <si>
    <t>南佐久郡南牧村大字海の口１０５１</t>
  </si>
  <si>
    <t>南相木村</t>
  </si>
  <si>
    <t>384－1211</t>
  </si>
  <si>
    <t>南佐久郡南相木村３５２５－１</t>
  </si>
  <si>
    <t>北相木村</t>
  </si>
  <si>
    <t>384－1201</t>
  </si>
  <si>
    <t>南佐久郡北相木村２７４４</t>
  </si>
  <si>
    <t>軽井沢町</t>
  </si>
  <si>
    <t>389－0192</t>
  </si>
  <si>
    <t>北佐久郡軽井沢町大字長倉２３８１の１</t>
  </si>
  <si>
    <t>御代田町</t>
  </si>
  <si>
    <t>389－0292</t>
  </si>
  <si>
    <t>立科町</t>
  </si>
  <si>
    <t>384－2305</t>
  </si>
  <si>
    <t>北佐久郡立科町大字芦田２５３２</t>
  </si>
  <si>
    <t>青木村</t>
  </si>
  <si>
    <t>386－1601</t>
  </si>
  <si>
    <t>下諏訪町</t>
  </si>
  <si>
    <t>393－8501</t>
  </si>
  <si>
    <t>諏訪郡下諏訪町４６１３－８</t>
  </si>
  <si>
    <t>富士見町</t>
  </si>
  <si>
    <t>399－0292</t>
  </si>
  <si>
    <t>諏訪郡富士見町落合１０７７７</t>
  </si>
  <si>
    <t>原村</t>
  </si>
  <si>
    <t>391－0100</t>
  </si>
  <si>
    <t>諏訪郡原村６５４９－１</t>
  </si>
  <si>
    <t>辰野町</t>
  </si>
  <si>
    <t>399－0493</t>
  </si>
  <si>
    <t>上伊那郡辰野町大字中央1番地</t>
  </si>
  <si>
    <t>箕輪町</t>
  </si>
  <si>
    <t>399－4695</t>
  </si>
  <si>
    <t>上伊那郡箕輪町大字中箕輪１０２９８</t>
  </si>
  <si>
    <t>飯島町</t>
  </si>
  <si>
    <t>399－3797</t>
  </si>
  <si>
    <t>南箕輪村</t>
  </si>
  <si>
    <t>399－4592</t>
  </si>
  <si>
    <t>上伊那郡南箕輪村４８２５－１</t>
  </si>
  <si>
    <t>中川村</t>
  </si>
  <si>
    <t>399－3892</t>
  </si>
  <si>
    <t>上伊那郡中川村大字大草４０４５－１</t>
  </si>
  <si>
    <t>宮田村</t>
  </si>
  <si>
    <t>399－4392</t>
  </si>
  <si>
    <t>上伊那郡宮田村９８</t>
  </si>
  <si>
    <t>松川町</t>
  </si>
  <si>
    <t>下伊那郡松川町大字元大島３８２３</t>
  </si>
  <si>
    <t>高森町</t>
  </si>
  <si>
    <t>阿南町</t>
  </si>
  <si>
    <t>下伊那郡阿南町大字東条５８－１</t>
  </si>
  <si>
    <t>阿智村</t>
  </si>
  <si>
    <t>395－0303</t>
  </si>
  <si>
    <t>下伊那郡阿智村大字駒場４８３</t>
  </si>
  <si>
    <t>平谷村</t>
  </si>
  <si>
    <t>395－0601</t>
  </si>
  <si>
    <t>根羽村</t>
  </si>
  <si>
    <t>395－0701</t>
  </si>
  <si>
    <t>下伊那郡根羽村１７６２</t>
  </si>
  <si>
    <t>下條村</t>
  </si>
  <si>
    <t>399－2101</t>
  </si>
  <si>
    <t>下伊那郡下條村大字睦沢８８０１－１</t>
  </si>
  <si>
    <t>売木村</t>
  </si>
  <si>
    <t>下伊那郡売木村９６８－１</t>
  </si>
  <si>
    <t>天龍村</t>
  </si>
  <si>
    <t>399－1201</t>
  </si>
  <si>
    <t>下伊那郡天龍村平岡８７８</t>
  </si>
  <si>
    <t>泰阜村</t>
  </si>
  <si>
    <t>下伊那郡泰阜村３２３６－１</t>
  </si>
  <si>
    <t>喬木村</t>
  </si>
  <si>
    <t>下伊那郡喬木村６６６４</t>
  </si>
  <si>
    <t>豊丘村</t>
  </si>
  <si>
    <t>399－3295</t>
  </si>
  <si>
    <t>大鹿村</t>
  </si>
  <si>
    <t>399－3502</t>
  </si>
  <si>
    <t>下伊那郡大鹿村大字大河原３５４</t>
  </si>
  <si>
    <t>上松町</t>
  </si>
  <si>
    <t>399－5603</t>
  </si>
  <si>
    <t>木曽郡上松町駅前通り２丁目１３番地</t>
  </si>
  <si>
    <t>南木曽町</t>
  </si>
  <si>
    <t>399－5301</t>
  </si>
  <si>
    <t>木曽郡南木曽町大字読書３６６８－１</t>
  </si>
  <si>
    <t>木祖村</t>
  </si>
  <si>
    <t>399－6201</t>
  </si>
  <si>
    <t>木曽郡木祖村大字薮原１１９１－１</t>
  </si>
  <si>
    <t>王滝村</t>
  </si>
  <si>
    <t>397－0201</t>
  </si>
  <si>
    <t>木曽郡王滝村３６２３</t>
  </si>
  <si>
    <t>大桑村</t>
  </si>
  <si>
    <t>399－5503</t>
  </si>
  <si>
    <t>木曽郡大桑村大字長野２７７８</t>
  </si>
  <si>
    <t>麻績村</t>
  </si>
  <si>
    <t>399－7701</t>
  </si>
  <si>
    <t>東筑摩郡麻績村麻３８３７</t>
  </si>
  <si>
    <t>生坂村</t>
  </si>
  <si>
    <t>399－7201</t>
  </si>
  <si>
    <t>東筑摩郡生坂村５４９３－２</t>
  </si>
  <si>
    <t>山形村</t>
  </si>
  <si>
    <t>390－1392</t>
  </si>
  <si>
    <t>東筑摩郡山形村２０３０－１</t>
  </si>
  <si>
    <t>朝日村</t>
  </si>
  <si>
    <t>390－1188</t>
  </si>
  <si>
    <t>池田町</t>
  </si>
  <si>
    <t>399－8696</t>
  </si>
  <si>
    <t>北安曇郡池田町大字池田３２０３－６</t>
  </si>
  <si>
    <t>松川村</t>
  </si>
  <si>
    <t>399－8501</t>
  </si>
  <si>
    <t>北安曇郡松川村７６－５</t>
  </si>
  <si>
    <t>白馬村</t>
  </si>
  <si>
    <t>399－9393</t>
  </si>
  <si>
    <t>北安曇郡白馬村大字北城７０２５</t>
  </si>
  <si>
    <t>小谷村</t>
  </si>
  <si>
    <t>399－9494</t>
  </si>
  <si>
    <t>北安曇郡小谷村大字中小谷丙１３１</t>
  </si>
  <si>
    <t>坂城町</t>
  </si>
  <si>
    <t>389－0692</t>
  </si>
  <si>
    <t>埴科郡坂城町大字坂城１００５０</t>
  </si>
  <si>
    <t>小布施町</t>
  </si>
  <si>
    <t>381－0297</t>
  </si>
  <si>
    <t>上高井郡小布施町大字小布施1491－2</t>
  </si>
  <si>
    <t>高山村</t>
  </si>
  <si>
    <t>382－8510</t>
  </si>
  <si>
    <t>上高井郡高山村大字高井４９７２</t>
  </si>
  <si>
    <t>山ノ内町</t>
  </si>
  <si>
    <t>381－0498</t>
  </si>
  <si>
    <t>下高井郡山ノ内町大字平穏３３５２－１</t>
  </si>
  <si>
    <t>野沢温泉村</t>
  </si>
  <si>
    <t>389－2592</t>
  </si>
  <si>
    <t>下高井郡野沢温泉村大字豊郷９８１７</t>
  </si>
  <si>
    <t>木島平村</t>
  </si>
  <si>
    <t>389－2392</t>
  </si>
  <si>
    <t>下高井郡木島平村大字往郷９７３－１</t>
  </si>
  <si>
    <t>信濃町</t>
  </si>
  <si>
    <t>389－1305</t>
  </si>
  <si>
    <t>上水内郡信濃町大字柏原４２８－２</t>
  </si>
  <si>
    <t>小川村</t>
  </si>
  <si>
    <t>381－3302</t>
  </si>
  <si>
    <t>上水内郡小川村大字高府８８００－８</t>
  </si>
  <si>
    <t>栄村</t>
  </si>
  <si>
    <t>389－2792</t>
  </si>
  <si>
    <t>下水内郡栄村大字北信３４３３</t>
  </si>
  <si>
    <t>佐久広域連合</t>
  </si>
  <si>
    <t>384-0043</t>
  </si>
  <si>
    <t>佐久市取出町183</t>
  </si>
  <si>
    <t>上田地域広域連合</t>
  </si>
  <si>
    <t>386-0025</t>
  </si>
  <si>
    <t>上田市天神2-4-55</t>
  </si>
  <si>
    <t>諏訪広域連合</t>
  </si>
  <si>
    <t>392-8511</t>
  </si>
  <si>
    <t>上伊那広域連合</t>
  </si>
  <si>
    <t>南信州広域連合</t>
  </si>
  <si>
    <t>395-0034</t>
  </si>
  <si>
    <t>飯田市追手町2-678　合同庁舎</t>
  </si>
  <si>
    <t>木曽広域連合</t>
  </si>
  <si>
    <t>399-6101</t>
  </si>
  <si>
    <t>木曽郡日義村4898-37　木曽文化公園内</t>
  </si>
  <si>
    <t>松本広域連合</t>
  </si>
  <si>
    <t>390-8620</t>
  </si>
  <si>
    <t>松本市丸の内3-7</t>
  </si>
  <si>
    <t>北アルプス広域連合</t>
  </si>
  <si>
    <t>398-0002</t>
  </si>
  <si>
    <t>大町市大町1058-33　大北福祉会館内</t>
  </si>
  <si>
    <t>CORD</t>
  </si>
  <si>
    <t>郡</t>
  </si>
  <si>
    <t>市町村名</t>
  </si>
  <si>
    <t>郵便番号</t>
  </si>
  <si>
    <t>ﾌｧｯｸｽ番号</t>
  </si>
  <si>
    <t>担当部署</t>
  </si>
  <si>
    <t>担当(係)</t>
  </si>
  <si>
    <t>内線</t>
  </si>
  <si>
    <t>よみがな</t>
  </si>
  <si>
    <t>備考</t>
  </si>
  <si>
    <t>市</t>
  </si>
  <si>
    <t>026-226-4911</t>
  </si>
  <si>
    <t>026-224-5100</t>
  </si>
  <si>
    <t>財政部市民税課</t>
  </si>
  <si>
    <t>税制担当</t>
  </si>
  <si>
    <t>026-224-5017</t>
  </si>
  <si>
    <t>ながのし</t>
  </si>
  <si>
    <t>0263-34-3000</t>
  </si>
  <si>
    <t>0263-33-1877</t>
  </si>
  <si>
    <t>0263-34-3000</t>
  </si>
  <si>
    <t>まつもとし</t>
  </si>
  <si>
    <t>0268-22-4100</t>
  </si>
  <si>
    <t>0268-25-4100</t>
  </si>
  <si>
    <t>税務課</t>
  </si>
  <si>
    <t>0268-23-5169</t>
  </si>
  <si>
    <t>うえだし</t>
  </si>
  <si>
    <t>0266-23-4811</t>
  </si>
  <si>
    <t>0266-24-0689</t>
  </si>
  <si>
    <t>0266-23-4811</t>
  </si>
  <si>
    <t>おかやし</t>
  </si>
  <si>
    <t>0265-22-4511</t>
  </si>
  <si>
    <t>0265-24-4511</t>
  </si>
  <si>
    <t>諸税係</t>
  </si>
  <si>
    <t>0265-22-4511</t>
  </si>
  <si>
    <t>いいだし</t>
  </si>
  <si>
    <t>0266-52-4141</t>
  </si>
  <si>
    <t>0266-57-0660</t>
  </si>
  <si>
    <t>庶務係</t>
  </si>
  <si>
    <t>0266-52-4141</t>
  </si>
  <si>
    <t>すわし</t>
  </si>
  <si>
    <t>026-245-1400</t>
  </si>
  <si>
    <t>026-246-0750</t>
  </si>
  <si>
    <t>026-245-1400</t>
  </si>
  <si>
    <t>すざかし</t>
  </si>
  <si>
    <t>0267-22-1700</t>
  </si>
  <si>
    <t>0267-23-8766</t>
  </si>
  <si>
    <t>市民税係</t>
  </si>
  <si>
    <t>0267-22-1700</t>
  </si>
  <si>
    <t>こもろし</t>
  </si>
  <si>
    <t>0265-78-4111</t>
  </si>
  <si>
    <t>0265-74-1250</t>
  </si>
  <si>
    <t>管理納税係</t>
  </si>
  <si>
    <t>0265-78-4111</t>
  </si>
  <si>
    <t>いなし</t>
  </si>
  <si>
    <t>0265-83-2111</t>
  </si>
  <si>
    <t>0265-83-4348</t>
  </si>
  <si>
    <t>総務部税務課</t>
  </si>
  <si>
    <t>0265-83-2111</t>
  </si>
  <si>
    <t>こまがねし</t>
  </si>
  <si>
    <t>0269-22-2111</t>
  </si>
  <si>
    <t>0269-26-0349</t>
  </si>
  <si>
    <t>課税係</t>
  </si>
  <si>
    <t>0269-22-2111</t>
  </si>
  <si>
    <t>なかのし</t>
  </si>
  <si>
    <t>0261-22-0420</t>
  </si>
  <si>
    <t>0261-23-4304</t>
  </si>
  <si>
    <t>総務部総務課</t>
  </si>
  <si>
    <t>税務担当</t>
  </si>
  <si>
    <t>0261-22-0420</t>
  </si>
  <si>
    <t>おおまちし</t>
  </si>
  <si>
    <t>0269-62-3111</t>
  </si>
  <si>
    <t>0269-62-5990</t>
  </si>
  <si>
    <t>0269-62-3111</t>
  </si>
  <si>
    <t>いいやまし</t>
  </si>
  <si>
    <t>0266-72-2101</t>
  </si>
  <si>
    <t>0266-72-9040</t>
  </si>
  <si>
    <t>0266-72-2101</t>
  </si>
  <si>
    <t>ちのし</t>
  </si>
  <si>
    <t>0263-52-0280</t>
  </si>
  <si>
    <t>0263-52-1158</t>
  </si>
  <si>
    <t>0263-52-0280</t>
  </si>
  <si>
    <t>しおじりし</t>
  </si>
  <si>
    <t>0267-62-2111</t>
  </si>
  <si>
    <t>0267-63-1680</t>
  </si>
  <si>
    <t>0267-62-2111</t>
  </si>
  <si>
    <t>さくし</t>
  </si>
  <si>
    <t>026-273-1111</t>
  </si>
  <si>
    <t xml:space="preserve"> 026-273-1004</t>
  </si>
  <si>
    <t>市民税諸税係</t>
  </si>
  <si>
    <t>026-273-1111</t>
  </si>
  <si>
    <t>ちくまし</t>
  </si>
  <si>
    <t>0268-62-1111</t>
  </si>
  <si>
    <t>0268-63-5431</t>
  </si>
  <si>
    <t>住民税係</t>
  </si>
  <si>
    <t>0268-62-1111</t>
  </si>
  <si>
    <t>とうみし</t>
  </si>
  <si>
    <t>安曇野市</t>
  </si>
  <si>
    <t>0263-71-2000</t>
  </si>
  <si>
    <t>0263-71-5000</t>
  </si>
  <si>
    <t>市民税課</t>
  </si>
  <si>
    <t>0263-72-3131</t>
  </si>
  <si>
    <t>あづみのし</t>
  </si>
  <si>
    <t>南佐久</t>
  </si>
  <si>
    <t>0267-92-2525</t>
  </si>
  <si>
    <t>0267-92-4335</t>
  </si>
  <si>
    <t>こうみまち</t>
  </si>
  <si>
    <t>0267-97-2121</t>
  </si>
  <si>
    <t>0267-97-2125</t>
  </si>
  <si>
    <t>かわかみむら</t>
  </si>
  <si>
    <t>みなみまきむら</t>
  </si>
  <si>
    <t>みなみあいきむら</t>
  </si>
  <si>
    <t>きたあいきむら</t>
  </si>
  <si>
    <t>さくほまち</t>
  </si>
  <si>
    <t>北佐久</t>
  </si>
  <si>
    <t>0267-45-8111</t>
  </si>
  <si>
    <t>0267-46-3165</t>
  </si>
  <si>
    <t>かるいざわまち</t>
  </si>
  <si>
    <t>0267-32-3111</t>
  </si>
  <si>
    <t>0267-32-3929</t>
  </si>
  <si>
    <t>みよたまち</t>
  </si>
  <si>
    <t>0267-56-2311</t>
  </si>
  <si>
    <t>0267-56-2310</t>
  </si>
  <si>
    <t>たてしなまち</t>
  </si>
  <si>
    <t>小県</t>
  </si>
  <si>
    <t>0268-49-0111</t>
  </si>
  <si>
    <t>0268-49-3670</t>
  </si>
  <si>
    <t>あおきむら</t>
  </si>
  <si>
    <t>長和町</t>
  </si>
  <si>
    <t>0268-68-3111</t>
  </si>
  <si>
    <t>0268-68-4011</t>
  </si>
  <si>
    <t>ながわまち</t>
  </si>
  <si>
    <t>諏訪</t>
  </si>
  <si>
    <t>0266-27-1111</t>
  </si>
  <si>
    <t>0266-28-1070</t>
  </si>
  <si>
    <t>しもすわまち</t>
  </si>
  <si>
    <t>0266-62-2250</t>
  </si>
  <si>
    <t>0266-62-4481</t>
  </si>
  <si>
    <t>ふじみまち</t>
  </si>
  <si>
    <t>0266-79-2111</t>
  </si>
  <si>
    <t>0266-79-5504</t>
  </si>
  <si>
    <t>はらむら</t>
  </si>
  <si>
    <t>上伊那</t>
  </si>
  <si>
    <t>0266-41-1111</t>
  </si>
  <si>
    <t>0266-41-3976</t>
  </si>
  <si>
    <t>たつのまち</t>
  </si>
  <si>
    <t>0265-79-3111</t>
  </si>
  <si>
    <t>0265-79-0230</t>
  </si>
  <si>
    <t>みのわまち</t>
  </si>
  <si>
    <t>0265-86-3111</t>
  </si>
  <si>
    <t>0265-86-4395</t>
  </si>
  <si>
    <t>いいじままち</t>
  </si>
  <si>
    <t>0265-72-2104</t>
  </si>
  <si>
    <t>0265-73-9799</t>
  </si>
  <si>
    <t>みなみみのわむら</t>
  </si>
  <si>
    <t>0265-88-3001</t>
  </si>
  <si>
    <t>0265-88-3890</t>
  </si>
  <si>
    <t>なかがわむら</t>
  </si>
  <si>
    <t>0265-85-3181</t>
  </si>
  <si>
    <t>0265-85-4725</t>
  </si>
  <si>
    <t>みやだむら</t>
  </si>
  <si>
    <t>下伊那</t>
  </si>
  <si>
    <t>0265-36-3111</t>
  </si>
  <si>
    <t>0265-36-5091</t>
  </si>
  <si>
    <t>まつかわまち</t>
  </si>
  <si>
    <t>0265-35-3111</t>
  </si>
  <si>
    <t>0265-35-8294</t>
  </si>
  <si>
    <t>たかもりまち</t>
  </si>
  <si>
    <t>0260-22-2141</t>
  </si>
  <si>
    <t>0260-22-2576</t>
  </si>
  <si>
    <t>あなんちょう</t>
  </si>
  <si>
    <t>せいないじむら</t>
  </si>
  <si>
    <t>0265-43-2220</t>
  </si>
  <si>
    <t>0265-43-3940</t>
  </si>
  <si>
    <t>あちむら</t>
  </si>
  <si>
    <t>0265-48-2211</t>
  </si>
  <si>
    <t>0265-48-2212</t>
  </si>
  <si>
    <t>ひらやむら</t>
  </si>
  <si>
    <t>0265-49-2111</t>
  </si>
  <si>
    <t>0265-49-2277</t>
  </si>
  <si>
    <t>ねばむら</t>
  </si>
  <si>
    <t>0260-27-2311</t>
  </si>
  <si>
    <t>0260-27-3536</t>
  </si>
  <si>
    <t>しもじょうむら</t>
  </si>
  <si>
    <t>0260-28-2311</t>
  </si>
  <si>
    <t>0260-28-2135</t>
  </si>
  <si>
    <t>うるぎむら</t>
  </si>
  <si>
    <t>0260-32-2001</t>
  </si>
  <si>
    <t>0260-32-2525</t>
  </si>
  <si>
    <t>てんりゅうむら</t>
  </si>
  <si>
    <t>0260-26-2111</t>
  </si>
  <si>
    <t>0260-26-2553</t>
  </si>
  <si>
    <t>やすおかむら</t>
  </si>
  <si>
    <t>0265-33-2001</t>
  </si>
  <si>
    <t>0265-33-3679</t>
  </si>
  <si>
    <t>たかぎむら</t>
  </si>
  <si>
    <t>0265-35-3311</t>
  </si>
  <si>
    <t>0265-35-9065</t>
  </si>
  <si>
    <t>とよおかむら</t>
  </si>
  <si>
    <t>0265-39-2001</t>
  </si>
  <si>
    <t>0265-39-2269</t>
  </si>
  <si>
    <t>おおしかむら</t>
  </si>
  <si>
    <t>木曽</t>
  </si>
  <si>
    <t>0264-52-2001</t>
  </si>
  <si>
    <t>0264-52-2150</t>
  </si>
  <si>
    <t>あげまつまち</t>
  </si>
  <si>
    <t>0264-57-2001</t>
  </si>
  <si>
    <t>0264-57-2270</t>
  </si>
  <si>
    <t>なぎそまち</t>
  </si>
  <si>
    <t>0264-36-2001</t>
  </si>
  <si>
    <t>0264-36-3344</t>
  </si>
  <si>
    <t>きそむら</t>
  </si>
  <si>
    <t>0264-48-2001</t>
  </si>
  <si>
    <t>0264-48-2172</t>
  </si>
  <si>
    <t>おうたきむら</t>
  </si>
  <si>
    <t>0264-55-3080</t>
  </si>
  <si>
    <t>0264-55-4134</t>
  </si>
  <si>
    <t>おおくわむら</t>
  </si>
  <si>
    <t>木曽町</t>
  </si>
  <si>
    <t>397－8588</t>
  </si>
  <si>
    <t>木曽郡木曽町福島2326番地6</t>
  </si>
  <si>
    <t>0264-22-3000</t>
  </si>
  <si>
    <t>0264-24-3600</t>
  </si>
  <si>
    <t>きそまち</t>
  </si>
  <si>
    <t>東筑摩</t>
  </si>
  <si>
    <t>0263-67-3001</t>
  </si>
  <si>
    <t>0263-67-3094</t>
  </si>
  <si>
    <t>おみむら</t>
  </si>
  <si>
    <t>0263-69-3111</t>
  </si>
  <si>
    <t>0263-69-3115</t>
  </si>
  <si>
    <t>いくさかむら</t>
  </si>
  <si>
    <t>はたまち</t>
  </si>
  <si>
    <t>0263-98-3111</t>
  </si>
  <si>
    <t>0263-98-3078</t>
  </si>
  <si>
    <t>やまがたむら</t>
  </si>
  <si>
    <t>0263-99-2001</t>
  </si>
  <si>
    <t>0263-99-2745</t>
  </si>
  <si>
    <t>あさひむら</t>
  </si>
  <si>
    <t>筑北村</t>
  </si>
  <si>
    <t>0263-66-2211</t>
  </si>
  <si>
    <t>ちくほくむら</t>
  </si>
  <si>
    <t>北安曇</t>
  </si>
  <si>
    <t>0261-62-3131</t>
  </si>
  <si>
    <t>0261-62-9404</t>
  </si>
  <si>
    <t>いけだまち</t>
  </si>
  <si>
    <t>0261-62-3111</t>
  </si>
  <si>
    <t>0261-62-9405</t>
  </si>
  <si>
    <t>まつかわむら</t>
  </si>
  <si>
    <t>0261-72-5000</t>
  </si>
  <si>
    <t>0261-72-7001</t>
  </si>
  <si>
    <t>はくばむら</t>
  </si>
  <si>
    <t>0261-82-2001</t>
  </si>
  <si>
    <t>0261-82-2232</t>
  </si>
  <si>
    <t>おたりむら</t>
  </si>
  <si>
    <t>埴科</t>
  </si>
  <si>
    <t>0268-82-3111</t>
  </si>
  <si>
    <t>0268-82-8307</t>
  </si>
  <si>
    <t>さかきまち</t>
  </si>
  <si>
    <t>上高井</t>
  </si>
  <si>
    <t>026-247-3111</t>
  </si>
  <si>
    <t>026-247-3113</t>
  </si>
  <si>
    <t>おぶせまち</t>
  </si>
  <si>
    <t>026-245-1100</t>
  </si>
  <si>
    <t>026-248-0066</t>
  </si>
  <si>
    <t>たかやまむら</t>
  </si>
  <si>
    <t>下高井</t>
  </si>
  <si>
    <t>0269-33-3111</t>
  </si>
  <si>
    <t>0269-33-4527</t>
  </si>
  <si>
    <t>やまのうちまち</t>
  </si>
  <si>
    <t>0269-82-3111</t>
  </si>
  <si>
    <t>0269-82-4121</t>
  </si>
  <si>
    <t>きじまだいらむら</t>
  </si>
  <si>
    <t>0269-85-3111</t>
  </si>
  <si>
    <t>0269-85-3913</t>
  </si>
  <si>
    <t>のざわおんせんむら</t>
  </si>
  <si>
    <t>上水内</t>
  </si>
  <si>
    <t>しんしゅうしんまち</t>
  </si>
  <si>
    <t>026-255-3111</t>
  </si>
  <si>
    <t>026-255-6103</t>
  </si>
  <si>
    <t>しなのまち</t>
  </si>
  <si>
    <t>026-269-2323</t>
  </si>
  <si>
    <t>026-269-3578</t>
  </si>
  <si>
    <t>おがわむら</t>
  </si>
  <si>
    <t>なかじょうむら</t>
  </si>
  <si>
    <t>飯綱町</t>
  </si>
  <si>
    <t>上水内郡飯綱町大字牟礼２７９５－１</t>
  </si>
  <si>
    <t>026-253-2511</t>
  </si>
  <si>
    <t>026-253-6887</t>
  </si>
  <si>
    <t>いいづなまち</t>
  </si>
  <si>
    <t>下水内</t>
  </si>
  <si>
    <t>0269-87-3111</t>
  </si>
  <si>
    <t>0269-87-3083</t>
  </si>
  <si>
    <t>さかえむら</t>
  </si>
  <si>
    <t>0263-34-3250</t>
  </si>
  <si>
    <t>0263-36-2591</t>
  </si>
  <si>
    <t>026-252-7030</t>
  </si>
  <si>
    <t>026-252-7033</t>
  </si>
  <si>
    <t>0261-22-6764</t>
  </si>
  <si>
    <t>0261-22-7011</t>
  </si>
  <si>
    <t>396-0021</t>
  </si>
  <si>
    <t>伊那市伊那3500-1　伊那市駅前再開発ビルいなっせ３階</t>
  </si>
  <si>
    <t>0267-62-7721</t>
  </si>
  <si>
    <t>0261-62-7727</t>
  </si>
  <si>
    <t>0264-23-1050</t>
  </si>
  <si>
    <t>0263-23-1052</t>
  </si>
  <si>
    <t>0265-53-7100</t>
  </si>
  <si>
    <t>0265-53-7155</t>
  </si>
  <si>
    <t>0265-78-2537</t>
  </si>
  <si>
    <t>0265-73-5139</t>
  </si>
  <si>
    <t>0268-23-2130</t>
  </si>
  <si>
    <t>0263-26-8980</t>
  </si>
  <si>
    <t>大科目</t>
  </si>
  <si>
    <t>中科目</t>
  </si>
  <si>
    <t>小科目</t>
  </si>
  <si>
    <t>対象事業</t>
  </si>
  <si>
    <t>コードNO</t>
  </si>
  <si>
    <t>一般単独事業　</t>
  </si>
  <si>
    <t>一般事業</t>
  </si>
  <si>
    <t>新エネルギー･省エネルギー対策</t>
  </si>
  <si>
    <t>その他事業</t>
  </si>
  <si>
    <t>石綿対策事業</t>
  </si>
  <si>
    <t>地域総合整備資金貸付事業</t>
  </si>
  <si>
    <t>地域活性化事業</t>
  </si>
  <si>
    <t>防災対策事業</t>
  </si>
  <si>
    <t>自然災害防止事業</t>
  </si>
  <si>
    <t>臨時河川等整備事業</t>
  </si>
  <si>
    <t>臨時高等学校整備事業</t>
  </si>
  <si>
    <t>教育･福祉施設等整備事業</t>
  </si>
  <si>
    <t>一般補助施設整備等事業</t>
  </si>
  <si>
    <t>河川等関連公共施設整備促進事業</t>
  </si>
  <si>
    <t>基地対策</t>
  </si>
  <si>
    <t>産業廃棄物不法投棄対策事業</t>
  </si>
  <si>
    <t>地域住宅交付金事業</t>
  </si>
  <si>
    <t>住宅市街地総合整備促進事業</t>
  </si>
  <si>
    <t>施設整備事業(一般財源化分)　</t>
  </si>
  <si>
    <t>公立学校施設整備補助金
（不適格建物改築事業に係るもの)</t>
  </si>
  <si>
    <t>学校教育施設等整備事業</t>
  </si>
  <si>
    <t>一般廃棄物処理事業</t>
  </si>
  <si>
    <t>款</t>
  </si>
  <si>
    <t>項</t>
  </si>
  <si>
    <t>議 会 費</t>
  </si>
  <si>
    <t>議会費</t>
  </si>
  <si>
    <t>総 務 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</si>
  <si>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</si>
  <si>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</si>
  <si>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</si>
  <si>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</si>
  <si>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</si>
  <si>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</si>
  <si>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 生 費</t>
  </si>
  <si>
    <t>社会福祉費</t>
  </si>
  <si>
    <t>児童福祉費</t>
  </si>
  <si>
    <t>生活保護費</t>
  </si>
  <si>
    <t>災害救助費</t>
  </si>
  <si>
    <t>衛 生 費</t>
  </si>
  <si>
    <t>保健衛生費</t>
  </si>
  <si>
    <t>清掃費</t>
  </si>
  <si>
    <t>労 働 費</t>
  </si>
  <si>
    <t>失業対策費</t>
  </si>
  <si>
    <t>労働諸費</t>
  </si>
  <si>
    <t>農林水産業費</t>
  </si>
  <si>
    <t>農業費</t>
  </si>
  <si>
    <t>林業費</t>
  </si>
  <si>
    <t>水産業費</t>
  </si>
  <si>
    <t>商 工 費</t>
  </si>
  <si>
    <t>商工費</t>
  </si>
  <si>
    <t>土 木 費</t>
  </si>
  <si>
    <t>土木管理費</t>
  </si>
  <si>
    <t>道路橋りょう費</t>
  </si>
  <si>
    <t>河川費</t>
  </si>
  <si>
    <t>港湾費</t>
  </si>
  <si>
    <t>都市計画費</t>
  </si>
  <si>
    <t>住宅費</t>
  </si>
  <si>
    <t>消 防 費</t>
  </si>
  <si>
    <t>消防費</t>
  </si>
  <si>
    <t>教 育 費</t>
  </si>
  <si>
    <t>教育総務費</t>
  </si>
  <si>
    <t>小学校費</t>
  </si>
  <si>
    <t>中学校費</t>
  </si>
  <si>
    <t>高等学校費</t>
  </si>
  <si>
    <t>幼稚園費</t>
  </si>
  <si>
    <t>社会教育費</t>
  </si>
  <si>
    <t>保健体育費</t>
  </si>
  <si>
    <t>災害復旧費</t>
  </si>
  <si>
    <t>農林水産施設災害復旧費</t>
  </si>
  <si>
    <t>その他施設災害復旧費</t>
  </si>
  <si>
    <t>公 債 費</t>
  </si>
  <si>
    <t>公債費</t>
  </si>
  <si>
    <t>諸 支 出 金</t>
  </si>
  <si>
    <t>普通財産取得費</t>
  </si>
  <si>
    <t>公営企業貸付金</t>
  </si>
  <si>
    <t>科　　目</t>
  </si>
  <si>
    <t>義務的経費</t>
  </si>
  <si>
    <t>人件費</t>
  </si>
  <si>
    <t>扶助費</t>
  </si>
  <si>
    <t>投資的経費</t>
  </si>
  <si>
    <t>普通建設事業費</t>
  </si>
  <si>
    <t>補助事業費</t>
  </si>
  <si>
    <t>国直轄負担金</t>
  </si>
  <si>
    <t>単独事業費</t>
  </si>
  <si>
    <t>その他(補助)</t>
  </si>
  <si>
    <t>その他(単独)</t>
  </si>
  <si>
    <t>災害復旧事業費</t>
  </si>
  <si>
    <t>失業対策事業費</t>
  </si>
  <si>
    <t>物件費</t>
  </si>
  <si>
    <t>維持補修費</t>
  </si>
  <si>
    <t>補助費等</t>
  </si>
  <si>
    <t>投資及び出資金</t>
  </si>
  <si>
    <t>貸付金</t>
  </si>
  <si>
    <t>繰出金</t>
  </si>
  <si>
    <t>積立金</t>
  </si>
  <si>
    <t>01 一般事業</t>
  </si>
  <si>
    <t>02 地域活性化事業</t>
  </si>
  <si>
    <t>03 防災対策事業</t>
  </si>
  <si>
    <t>06 臨時河川等整備事業</t>
  </si>
  <si>
    <t>07 臨時高等学校整備事業</t>
  </si>
  <si>
    <t>01 一般補助施設整備等事業</t>
  </si>
  <si>
    <t>02 施設整備事業(一般財源化分)　</t>
  </si>
  <si>
    <t>03 学校教育施設等整備事業</t>
  </si>
  <si>
    <t>04 社会福祉施設等整備事業</t>
  </si>
  <si>
    <t>05 一般廃棄物処理事業</t>
  </si>
  <si>
    <t>06 庁舎整備</t>
  </si>
  <si>
    <t>総 務 費</t>
  </si>
  <si>
    <t>民 生 費</t>
  </si>
  <si>
    <t>衛 生 費</t>
  </si>
  <si>
    <t>労 働 費</t>
  </si>
  <si>
    <t>農林水産業費</t>
  </si>
  <si>
    <t>土 木 費</t>
  </si>
  <si>
    <t>教 育 費</t>
  </si>
  <si>
    <t>災害復旧費</t>
  </si>
  <si>
    <t>諸 支 出 金</t>
  </si>
  <si>
    <t>義務的経費（人件費）</t>
  </si>
  <si>
    <t>義務的経費（扶助費）</t>
  </si>
  <si>
    <t>義務的経費（公債費）</t>
  </si>
  <si>
    <t>投資的経費（補助事業費）</t>
  </si>
  <si>
    <t>投資的経費(国直轄負担金）</t>
  </si>
  <si>
    <t>投資的経費（単独事業費）</t>
  </si>
  <si>
    <t>投資的経費（その他補助）</t>
  </si>
  <si>
    <t>投資的経費（その他単独）</t>
  </si>
  <si>
    <t>投資的経費（災害復旧事業費）</t>
  </si>
  <si>
    <t>投資的経費（失業対策事業費）</t>
  </si>
  <si>
    <t>その他（物件費）</t>
  </si>
  <si>
    <t>その他（維持補修費）</t>
  </si>
  <si>
    <t>その他（補助費等）</t>
  </si>
  <si>
    <t>その他（投資及び出資金）</t>
  </si>
  <si>
    <t>その他（貸付金）</t>
  </si>
  <si>
    <t>その他（繰出金）</t>
  </si>
  <si>
    <t>その他（積立金）</t>
  </si>
  <si>
    <t>01</t>
  </si>
  <si>
    <t>01 新エネルギー･省エネルギー対策</t>
  </si>
  <si>
    <t>03 その他事業</t>
  </si>
  <si>
    <t>04 石綿対策事業</t>
  </si>
  <si>
    <t>07 地域総合整備資金貸付事業</t>
  </si>
  <si>
    <t>01 循環型社会形成事業</t>
  </si>
  <si>
    <t>02 少子高齢化対策事業</t>
  </si>
  <si>
    <t>03 地域資源活用促進事業</t>
  </si>
  <si>
    <t>04 都市再生事業</t>
  </si>
  <si>
    <t>05 地域情報通信基盤整備事業</t>
  </si>
  <si>
    <t>01 防災基盤整備事業</t>
  </si>
  <si>
    <t>02 公共施設等耐震化事業</t>
  </si>
  <si>
    <t>03 自然災害防止事業</t>
  </si>
  <si>
    <t>04 河川等関連公共施設整備促進事業</t>
  </si>
  <si>
    <t>05 基地対策</t>
  </si>
  <si>
    <t>07 産業廃棄物不法投棄対策事業</t>
  </si>
  <si>
    <t>09 地域住宅交付金事業</t>
  </si>
  <si>
    <t>10 住宅市街地総合整備促進事業</t>
  </si>
  <si>
    <t>11 街なみ環境整備</t>
  </si>
  <si>
    <t>12 まちづくり交付金事業</t>
  </si>
  <si>
    <t>01 公立学校施設整備補助金
（不適格建物改築事業に係るもの)</t>
  </si>
  <si>
    <t>03 消防防災設備整備費補助金</t>
  </si>
  <si>
    <t xml:space="preserve"> 0 災害</t>
  </si>
  <si>
    <t xml:space="preserve"> 1 一般単独事業　</t>
  </si>
  <si>
    <t xml:space="preserve"> 2 教育･福祉施設等整備事業</t>
  </si>
  <si>
    <t>銀行
農協</t>
  </si>
  <si>
    <t>支店</t>
  </si>
  <si>
    <t>預金</t>
  </si>
  <si>
    <t>普通</t>
  </si>
  <si>
    <t>当座</t>
  </si>
  <si>
    <t>上記のとおり、資金の借入れをしたいので、別紙関係書類を添えて申し込みます。</t>
  </si>
  <si>
    <t>（団体名）</t>
  </si>
  <si>
    <t>（代表者）</t>
  </si>
  <si>
    <t>第　　　　号</t>
  </si>
  <si>
    <t>(注)</t>
  </si>
  <si>
    <t>１ 欄外の※印は、記入しないでください。</t>
  </si>
  <si>
    <t>２ 金額は、算用数字で記入してください。</t>
  </si>
  <si>
    <t>　１　借入希望額</t>
  </si>
  <si>
    <t>　３　借入資金の種類</t>
  </si>
  <si>
    <t>　４　利率及び元利金の支払方法</t>
  </si>
  <si>
    <t>　５　借入希望期日</t>
  </si>
  <si>
    <t>　６　借入資金の振込先</t>
  </si>
  <si>
    <t>　　(1) 金融機関の名称及び支店名</t>
  </si>
  <si>
    <t>　　(2) 預金種別及び口座番号</t>
  </si>
  <si>
    <t>　　(3) 口座名義人（フリガナ）</t>
  </si>
  <si>
    <t>　７　元利金の支払場所</t>
  </si>
  <si>
    <t>協会の定めによる。</t>
  </si>
  <si>
    <t>（借入希望日が金融機関の休業日に当たる場合は翌営業日とする。）</t>
  </si>
  <si>
    <t>　２　資金の用途</t>
  </si>
  <si>
    <t>（起債事業区分）</t>
  </si>
  <si>
    <t>（事業名）</t>
  </si>
  <si>
    <t>消防防災設備整備費補助金</t>
  </si>
  <si>
    <t>起債事業区分</t>
  </si>
  <si>
    <t>循環型社会形成事業</t>
  </si>
  <si>
    <t>少子高齢化対策事業</t>
  </si>
  <si>
    <t>地域資源活用促進事業</t>
  </si>
  <si>
    <t>都市再生事業</t>
  </si>
  <si>
    <t>性質別</t>
  </si>
  <si>
    <t>目的別</t>
  </si>
  <si>
    <t>諏訪南行政事務組合</t>
  </si>
  <si>
    <t>小県郡青木村大字田沢１１１</t>
  </si>
  <si>
    <t>上伊那郡飯島町飯島２５３７</t>
  </si>
  <si>
    <t>下伊那郡高森町下市田２１８３－１</t>
  </si>
  <si>
    <t>伊南行政組合</t>
  </si>
  <si>
    <t>伊那消防組合</t>
  </si>
  <si>
    <t>伊那市伊那３４２８－７</t>
  </si>
  <si>
    <t>0265‐72‐0119</t>
  </si>
  <si>
    <t>千曲坂城消防組合</t>
  </si>
  <si>
    <t>389-0806</t>
  </si>
  <si>
    <t>千曲市大字磯部１２２１</t>
  </si>
  <si>
    <t>026‐276-0119</t>
  </si>
  <si>
    <t>岳北広域行政組合</t>
  </si>
  <si>
    <t>389-2234</t>
  </si>
  <si>
    <t>飯山市大字木島３５７－６</t>
  </si>
  <si>
    <t>岳南広域消防組合</t>
  </si>
  <si>
    <t>383-0045</t>
  </si>
  <si>
    <t>中野市大字江部１３２４－２</t>
  </si>
  <si>
    <t>0269-62-0119</t>
  </si>
  <si>
    <t>0269-23-0119</t>
  </si>
  <si>
    <t>湖北行政事務組合</t>
  </si>
  <si>
    <t>岡谷市幸町８番１号岡谷市役所内</t>
  </si>
  <si>
    <t>394-8510</t>
  </si>
  <si>
    <t>南佐久郡小海町大字豊里５７の１</t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</si>
  <si>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2211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</si>
  <si>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2121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</si>
  <si>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2111</t>
    </r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</si>
  <si>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2525</t>
    </r>
  </si>
  <si>
    <t>384－0697</t>
  </si>
  <si>
    <t>南佐久郡佐久穂町大字高野町５６９</t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</si>
  <si>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4935</t>
    </r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</si>
  <si>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-21</t>
    </r>
    <r>
      <rPr>
        <sz val="11"/>
        <rFont val="ＭＳ Ｐゴシック"/>
        <family val="3"/>
      </rPr>
      <t>58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</si>
  <si>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2139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</si>
  <si>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2879</t>
    </r>
  </si>
  <si>
    <t>北佐久郡御代田町大字御代田２４６４の２</t>
  </si>
  <si>
    <t>下伊那郡平谷村３５４</t>
  </si>
  <si>
    <t>下伊那郡豊丘村大字神稲３１２０</t>
  </si>
  <si>
    <t>借入事業概要書</t>
  </si>
  <si>
    <t>◆ 記入上の注意</t>
  </si>
  <si>
    <t>　第　　　　号 ※</t>
  </si>
  <si>
    <t>１　事業施行者</t>
  </si>
  <si>
    <t>団体名</t>
  </si>
  <si>
    <t>住　　所</t>
  </si>
  <si>
    <t>担当者</t>
  </si>
  <si>
    <t>所属</t>
  </si>
  <si>
    <t>職氏名</t>
  </si>
  <si>
    <t>・代表電話の場合は、内線番号もご記入ください。</t>
  </si>
  <si>
    <t>E-Mail</t>
  </si>
  <si>
    <t>２　借入予定</t>
  </si>
  <si>
    <t>借入希望額</t>
  </si>
  <si>
    <t>・円単位でご記入ください。(以下金額は円単位です。）</t>
  </si>
  <si>
    <t>借入希望日</t>
  </si>
  <si>
    <t>・リストから選択してください。</t>
  </si>
  <si>
    <t>５月</t>
  </si>
  <si>
    <t>資金区分</t>
  </si>
  <si>
    <t>長期資金２０年（据置３年）</t>
  </si>
  <si>
    <t>９月</t>
  </si>
  <si>
    <t>３　事　　業　　名</t>
  </si>
  <si>
    <t>・任意の事業名を記入してください。</t>
  </si>
  <si>
    <t>長期資金１５年（据置３年）</t>
  </si>
  <si>
    <t>３月</t>
  </si>
  <si>
    <t>４　事業区分</t>
  </si>
  <si>
    <t>起債
事業
区分</t>
  </si>
  <si>
    <t>大事業名</t>
  </si>
  <si>
    <t>0 災害</t>
  </si>
  <si>
    <t>事業種目</t>
  </si>
  <si>
    <t>1 一般単独事業　</t>
  </si>
  <si>
    <t>長期資金５年（据置１年）</t>
  </si>
  <si>
    <t>細事業名</t>
  </si>
  <si>
    <t>2 教育･福祉施設等整備事業</t>
  </si>
  <si>
    <t>短期資金（１年以内）</t>
  </si>
  <si>
    <t>予算
区分</t>
  </si>
  <si>
    <t>目的別区分</t>
  </si>
  <si>
    <t>性質別区分</t>
  </si>
  <si>
    <t>５　事業概要</t>
  </si>
  <si>
    <t>事業の目的</t>
  </si>
  <si>
    <t>・事業の目的を簡潔にご記入ください。</t>
  </si>
  <si>
    <t>実施場所</t>
  </si>
  <si>
    <t>・施設整備の場所、購入物品の保管場所等をご記入ください。</t>
  </si>
  <si>
    <t>規模・構造等</t>
  </si>
  <si>
    <t>・整備するものの規模や構造を書いてください。</t>
  </si>
  <si>
    <t>取得予定</t>
  </si>
  <si>
    <t>着工(予定)</t>
  </si>
  <si>
    <t>・着手予定年月日をご記入ください。</t>
  </si>
  <si>
    <t>竣工(予定)</t>
  </si>
  <si>
    <t>事業の効果</t>
  </si>
  <si>
    <t>・事業により得られる効果（例；住民のコミュニティ活動が活性化するなど）をわかりやすく簡潔にご記入ください。</t>
  </si>
  <si>
    <t>６　事業費</t>
  </si>
  <si>
    <t>当該年度総事業費</t>
  </si>
  <si>
    <t>・当該年度の事業主体が支出する総事業費をご記入ください。</t>
  </si>
  <si>
    <t>貸付対象事業費</t>
  </si>
  <si>
    <t>補助等</t>
  </si>
  <si>
    <t>国庫補助</t>
  </si>
  <si>
    <t>・国庫補助を受けている場合は、補助予定額をご記入ください。</t>
  </si>
  <si>
    <t>県補助金</t>
  </si>
  <si>
    <t>・県補助金を受けている場合は、補助予定額をご記入ください。</t>
  </si>
  <si>
    <t>その他補助金等</t>
  </si>
  <si>
    <t>・その他の助成等を受けている場合はその額を記入してください。</t>
  </si>
  <si>
    <t>起債</t>
  </si>
  <si>
    <t>協会資金</t>
  </si>
  <si>
    <t>その他</t>
  </si>
  <si>
    <t>・振興協会以外からの借入額がある場合は記入してください。</t>
  </si>
  <si>
    <t>その他特定財源</t>
  </si>
  <si>
    <t>・上記以外に、寄付金や負担金などの収入がある場合は記入してください。</t>
  </si>
  <si>
    <t>一般財源</t>
  </si>
  <si>
    <t>・市町村が一般財源から負担する額を記入してください。</t>
  </si>
  <si>
    <t>７　起債同意等</t>
  </si>
  <si>
    <t>・県が同意等をした日及び同意番号を記入してください。</t>
  </si>
  <si>
    <t>同意等の額</t>
  </si>
  <si>
    <t>・県の同意等の額を記入してください。</t>
  </si>
  <si>
    <t>佐久穂町</t>
  </si>
  <si>
    <t>大町市大町３８８７</t>
  </si>
  <si>
    <t>その他の事業</t>
  </si>
  <si>
    <t>農地費</t>
  </si>
  <si>
    <t>０ 災害</t>
  </si>
  <si>
    <t>１ 一般単独事業　</t>
  </si>
  <si>
    <t>１ (1) 一般事業</t>
  </si>
  <si>
    <t>１ (2) 地域活性化事業</t>
  </si>
  <si>
    <t>１ (3) 防災対策事業</t>
  </si>
  <si>
    <t>１ (4) 合併特例事業</t>
  </si>
  <si>
    <t>１ (5) 地方道路等整備事業</t>
  </si>
  <si>
    <t>２ 教育･福祉施設等整備事業</t>
  </si>
  <si>
    <t>２ (1) 一般補助施設整備等事業</t>
  </si>
  <si>
    <t>２ (2) 施設整備事業(一般財源化分)　</t>
  </si>
  <si>
    <t>２ (3) 学校教育施設等整備事業</t>
  </si>
  <si>
    <t>２ (5) 一般廃棄物処理事業</t>
  </si>
  <si>
    <t>諏訪市・茅野市衛生施設組合</t>
  </si>
  <si>
    <t>塩尻市辰野町中学校組合</t>
  </si>
  <si>
    <t>399-0786</t>
  </si>
  <si>
    <t>392-8511</t>
  </si>
  <si>
    <t>塩尻市大門７番町３番３号塩尻市役所内</t>
  </si>
  <si>
    <t>諏訪市高島1-22-30　諏訪市役所内</t>
  </si>
  <si>
    <t>諏訪市高島１丁目２２番３０号諏訪市役所内</t>
  </si>
  <si>
    <t>地方道路等整備事業</t>
  </si>
  <si>
    <t>　　理 事 長　　　　　　　　　　　　　様</t>
  </si>
  <si>
    <t>公共施設等地上ﾃﾞｼﾞﾀﾙ放送移行対策事業</t>
  </si>
  <si>
    <t>自給型地域経済の創造</t>
  </si>
  <si>
    <t>人材力の活性化</t>
  </si>
  <si>
    <t>地方消費者行政、DV対策、自殺防止等弱者対策・自立支援</t>
  </si>
  <si>
    <t>知の地域づくり</t>
  </si>
  <si>
    <t>定住自立圏構想の推進</t>
  </si>
  <si>
    <t>合併特例事業(旧法分)</t>
  </si>
  <si>
    <t>市町村合併推進事業(新法分)</t>
  </si>
  <si>
    <t>(公財)長野県市町村振興協会資金借入申込書</t>
  </si>
  <si>
    <t>公益財団法人長野県市町村振興協会</t>
  </si>
  <si>
    <t>街なみ環境整備</t>
  </si>
  <si>
    <t>02</t>
  </si>
  <si>
    <t>03</t>
  </si>
  <si>
    <t>05</t>
  </si>
  <si>
    <t>09</t>
  </si>
  <si>
    <t>10</t>
  </si>
  <si>
    <t>11</t>
  </si>
  <si>
    <t>12</t>
  </si>
  <si>
    <r>
      <rPr>
        <strike/>
        <sz val="9"/>
        <rFont val="ＭＳ Ｐゴシック"/>
        <family val="3"/>
      </rPr>
      <t>①文教施設②土木施設③社会労働施設</t>
    </r>
    <r>
      <rPr>
        <sz val="9"/>
        <rFont val="ＭＳ Ｐゴシック"/>
        <family val="3"/>
      </rPr>
      <t xml:space="preserve">
</t>
    </r>
    <r>
      <rPr>
        <strike/>
        <sz val="9"/>
        <rFont val="ＭＳ Ｐゴシック"/>
        <family val="3"/>
      </rPr>
      <t>④産業経済施設⑤レク･スポ施設⑥通信施設</t>
    </r>
    <r>
      <rPr>
        <sz val="9"/>
        <rFont val="ＭＳ Ｐゴシック"/>
        <family val="3"/>
      </rPr>
      <t xml:space="preserve">
⑦負担金･出資金･貸付金⑧その他事業</t>
    </r>
  </si>
  <si>
    <t>地域鉄道対策事業</t>
  </si>
  <si>
    <t>13</t>
  </si>
  <si>
    <t>地域経済循環の創造</t>
  </si>
  <si>
    <t>緊急防災・減災事業</t>
  </si>
  <si>
    <t>単独事業</t>
  </si>
  <si>
    <t>継足単独事業</t>
  </si>
  <si>
    <t>01</t>
  </si>
  <si>
    <t>04</t>
  </si>
  <si>
    <t>13</t>
  </si>
  <si>
    <t>14</t>
  </si>
  <si>
    <t>認定こども園整備事業</t>
  </si>
  <si>
    <t>15</t>
  </si>
  <si>
    <t>特定間伐等促進対策事業</t>
  </si>
  <si>
    <t>05 地方道路等整備事業</t>
  </si>
  <si>
    <t>１ (8) 緊急防災・減災事業</t>
  </si>
  <si>
    <t>13</t>
  </si>
  <si>
    <t>公共施設等の除却</t>
  </si>
  <si>
    <t>地域の歴史文化資産の活用</t>
  </si>
  <si>
    <t>08　緊急防災・減災事業</t>
  </si>
  <si>
    <t>07</t>
  </si>
  <si>
    <t>社会福祉施設整備事業</t>
  </si>
  <si>
    <t>04 社会福祉施設整備事業</t>
  </si>
  <si>
    <t>２ (4) 社会福祉施設整備事業</t>
  </si>
  <si>
    <t>１０年(据置２年)</t>
  </si>
  <si>
    <t>長期資金１０年（据置２年）</t>
  </si>
  <si>
    <t>１ (1) 一般事業
 ③その他事業</t>
  </si>
  <si>
    <t>１ (1) 一般事業
 ④石綿対策事業</t>
  </si>
  <si>
    <t>１ (1) 一般事業
 ⑦地域総合整備資金貸付事業</t>
  </si>
  <si>
    <t>１ (1) 一般事業
 ⑩産業廃棄物不法投棄対策事業</t>
  </si>
  <si>
    <t>１ (1) 一般事業
 ⑫地域鉄道対策事業</t>
  </si>
  <si>
    <t>１ (2) 地域活性化事業
 ⑦人材力の活性化</t>
  </si>
  <si>
    <t>１ (2) 地域活性化事業
 ⑧地域の歴史文化資産の活用</t>
  </si>
  <si>
    <t>１ (2) 地域活性化事業
 ⑫定住自立圏構想の推進</t>
  </si>
  <si>
    <t>１ (2) 地域活性化事業
 ⑬地域経済循環の創造</t>
  </si>
  <si>
    <t>１ (3) 防災対策事業
 ①防災基盤整備事業</t>
  </si>
  <si>
    <t>１ (3) 防災対策事業
 ②公共施設等耐震化事業</t>
  </si>
  <si>
    <t>１ (3) 防災対策事業
 ③自然災害防止事業</t>
  </si>
  <si>
    <t>１ (4) 合併特例事業
 ①合併特例事業(旧法分)</t>
  </si>
  <si>
    <t>１ (4) 合併特例事業
 ②市町村合併推進事業(新法分)</t>
  </si>
  <si>
    <t>２ (1) 一般補助施設整備等事業
 ③その他事業</t>
  </si>
  <si>
    <t>２ (1) 一般補助施設整備等事業
 ⑭認定こども園整備事業</t>
  </si>
  <si>
    <t>２ (1) 一般補助施設整備等事業
 ⑮特定間伐等促進対策事業</t>
  </si>
  <si>
    <t>２ (2) 施設整備事業(一般財源化分)
 ③消防防災設備整備費補助金</t>
  </si>
  <si>
    <t>２ (2) 施設整備事業(一般財源化分)
 ⑤社会福祉施設整備費負担金･補助金
　　(市町村立施設に係るもの)</t>
  </si>
  <si>
    <t>連絡先</t>
  </si>
  <si>
    <t>課</t>
  </si>
  <si>
    <t>係</t>
  </si>
  <si>
    <t>氏名</t>
  </si>
  <si>
    <t>第１回内容に変更がある場合は下段に入力してください。</t>
  </si>
  <si>
    <t>借入希望額は、変更がない場合も下段に入力してください。</t>
  </si>
  <si>
    <t>16</t>
  </si>
  <si>
    <t>・振興協会からの借入額を記入してください。（＝借入希望額）</t>
  </si>
  <si>
    <t>・貸付対象となる事業費をご記入ください。（＝補助＋起債＋特財＋一財）</t>
  </si>
  <si>
    <t>14</t>
  </si>
  <si>
    <t>15</t>
  </si>
  <si>
    <t>連携中枢都市圏構想の推進</t>
  </si>
  <si>
    <t>ﾎｽﾄﾀｳﾝの取組の推進</t>
  </si>
  <si>
    <t>公共施設等の転用</t>
  </si>
  <si>
    <t>・※印は、記入しないでください。</t>
  </si>
  <si>
    <t>06</t>
  </si>
  <si>
    <t>庁舎整備</t>
  </si>
  <si>
    <r>
      <t>0</t>
    </r>
    <r>
      <rPr>
        <sz val="11"/>
        <rFont val="ＭＳ Ｐゴシック"/>
        <family val="3"/>
      </rPr>
      <t>2</t>
    </r>
  </si>
  <si>
    <r>
      <t>0</t>
    </r>
    <r>
      <rPr>
        <sz val="11"/>
        <rFont val="ＭＳ Ｐゴシック"/>
        <family val="3"/>
      </rPr>
      <t>3</t>
    </r>
  </si>
  <si>
    <r>
      <t>0</t>
    </r>
    <r>
      <rPr>
        <sz val="11"/>
        <rFont val="ＭＳ Ｐゴシック"/>
        <family val="3"/>
      </rPr>
      <t>4</t>
    </r>
  </si>
  <si>
    <r>
      <t>0</t>
    </r>
    <r>
      <rPr>
        <sz val="11"/>
        <rFont val="ＭＳ Ｐゴシック"/>
        <family val="3"/>
      </rPr>
      <t>5</t>
    </r>
  </si>
  <si>
    <r>
      <t>0</t>
    </r>
    <r>
      <rPr>
        <sz val="11"/>
        <rFont val="ＭＳ Ｐゴシック"/>
        <family val="3"/>
      </rPr>
      <t>7</t>
    </r>
  </si>
  <si>
    <t>08</t>
  </si>
  <si>
    <t>09</t>
  </si>
  <si>
    <t>10</t>
  </si>
  <si>
    <t>07</t>
  </si>
  <si>
    <t>11</t>
  </si>
  <si>
    <t>12</t>
  </si>
  <si>
    <t>02</t>
  </si>
  <si>
    <r>
      <rPr>
        <strike/>
        <sz val="9"/>
        <rFont val="ＭＳ Ｐゴシック"/>
        <family val="3"/>
      </rPr>
      <t>①文教施設②土木施設③社会労働施設
④産業経済施設⑤レク･スポ施設⑥通信施設</t>
    </r>
    <r>
      <rPr>
        <sz val="9"/>
        <rFont val="ＭＳ Ｐゴシック"/>
        <family val="3"/>
      </rPr>
      <t xml:space="preserve">
⑦負担金･出資金･貸付金⑧その他事業</t>
    </r>
  </si>
  <si>
    <r>
      <t>0</t>
    </r>
    <r>
      <rPr>
        <sz val="11"/>
        <rFont val="ＭＳ Ｐゴシック"/>
        <family val="3"/>
      </rPr>
      <t>6</t>
    </r>
  </si>
  <si>
    <r>
      <t>0</t>
    </r>
    <r>
      <rPr>
        <sz val="11"/>
        <rFont val="ＭＳ Ｐゴシック"/>
        <family val="3"/>
      </rPr>
      <t>8</t>
    </r>
  </si>
  <si>
    <r>
      <t>11</t>
    </r>
  </si>
  <si>
    <r>
      <t>06</t>
    </r>
  </si>
  <si>
    <r>
      <t>10</t>
    </r>
  </si>
  <si>
    <r>
      <t>0</t>
    </r>
    <r>
      <rPr>
        <sz val="11"/>
        <rFont val="ＭＳ Ｐゴシック"/>
        <family val="3"/>
      </rPr>
      <t>1</t>
    </r>
  </si>
  <si>
    <t>安曇野市豊科６０００</t>
  </si>
  <si>
    <t>399-8281</t>
  </si>
  <si>
    <t>小県郡長和町古町4247-1</t>
  </si>
  <si>
    <t>386－0603</t>
  </si>
  <si>
    <t>399－3303</t>
  </si>
  <si>
    <t>399－3193</t>
  </si>
  <si>
    <t>399－1511</t>
  </si>
  <si>
    <t>399－1689</t>
  </si>
  <si>
    <t>399－1895</t>
  </si>
  <si>
    <t>395－1107</t>
  </si>
  <si>
    <t>399－7501</t>
  </si>
  <si>
    <t>東筑摩郡筑北村西条４１９５</t>
  </si>
  <si>
    <r>
      <t>0263-66-</t>
    </r>
    <r>
      <rPr>
        <sz val="11"/>
        <rFont val="ＭＳ Ｐゴシック"/>
        <family val="3"/>
      </rPr>
      <t>3370</t>
    </r>
  </si>
  <si>
    <t>389－1293</t>
  </si>
  <si>
    <t>・竣工予定年月日をご記入ください。（起債年度内となる）</t>
  </si>
  <si>
    <r>
      <t>借入希望額</t>
    </r>
    <r>
      <rPr>
        <sz val="10"/>
        <rFont val="ＭＳ ゴシック"/>
        <family val="3"/>
      </rPr>
      <t>(千円）</t>
    </r>
  </si>
  <si>
    <t>第２回内容に変更がある場合は下段に入力してください。</t>
  </si>
  <si>
    <t>借入希望額(千円)</t>
  </si>
  <si>
    <t>３ 押印の表示がされているところに、必ず押印してください。</t>
  </si>
  <si>
    <t>コード</t>
  </si>
  <si>
    <t>・団体コードを入力すると市町村名が表示されます。</t>
  </si>
  <si>
    <t>・団体コードを入力すると登録されている住所が表示されます。</t>
  </si>
  <si>
    <t xml:space="preserve">氏名 </t>
  </si>
  <si>
    <t>旧合併特例事業</t>
  </si>
  <si>
    <t>公共施設等適正管理推進事業</t>
  </si>
  <si>
    <t>01</t>
  </si>
  <si>
    <t>02</t>
  </si>
  <si>
    <t>03</t>
  </si>
  <si>
    <t>04</t>
  </si>
  <si>
    <t>05</t>
  </si>
  <si>
    <t>06</t>
  </si>
  <si>
    <t>集約化・複合化事業</t>
  </si>
  <si>
    <t>長寿命化事業</t>
  </si>
  <si>
    <t>転用事業</t>
  </si>
  <si>
    <t>立地適正化事業</t>
  </si>
  <si>
    <t>市町村役場機能緊急保全事業</t>
  </si>
  <si>
    <t>除却事業</t>
  </si>
  <si>
    <t>まち・ひと・しごと創生交付金事業</t>
  </si>
  <si>
    <t>今は区分していない。</t>
  </si>
  <si>
    <t>１ (9) 公共施設等適正管理推進事業</t>
  </si>
  <si>
    <t>１ (9) 公共施設等適正管理推進事業
 ①集約化・複合化事業</t>
  </si>
  <si>
    <t>１ (9) 公共施設等適正管理推進事業
 ②長寿命化事業</t>
  </si>
  <si>
    <t>１ (9) 公共施設等適正管理推進事業
 ③転用事業</t>
  </si>
  <si>
    <t>１ (9) 公共施設等適正管理推進事業
 ④立地適正化事業</t>
  </si>
  <si>
    <t>１ (9) 公共施設等適正管理推進事業
 ⑤市町村役場機能緊急保全事業</t>
  </si>
  <si>
    <t>１ (2) 地域活性化事業
 ⑭連携中枢都市圏構想の推進</t>
  </si>
  <si>
    <t>１ (9) 公共施設等適正管理推進事業
 ⑥除却事業</t>
  </si>
  <si>
    <t>※ 　　　　　　年度</t>
  </si>
  <si>
    <t>東筑摩郡朝日村大字古見１５５５－１</t>
  </si>
  <si>
    <t>地方大学・地域産業創生事業</t>
  </si>
  <si>
    <t>文化財保存・活用事業</t>
  </si>
  <si>
    <t>17</t>
  </si>
  <si>
    <t>１ (9) 公共施設等適正管理推進事業
 ⑦ユニバーサルデザイン化</t>
  </si>
  <si>
    <t>２ (1) 一般補助施設整備等事業
 ⑰地方大学・地域産業創生事業</t>
  </si>
  <si>
    <t>２ (1) 一般補助施設整備等事業
 ⑱文化財保存・活用事業</t>
  </si>
  <si>
    <t>２ (1) 一般補助施設整備等事業
 ⑯まち・ひと・しごと創生交付金事業</t>
  </si>
  <si>
    <t>消防･ 防災施設整備事業</t>
  </si>
  <si>
    <t>中心市街地再活性化等特別対策事業</t>
  </si>
  <si>
    <t>河川等事業</t>
  </si>
  <si>
    <t>臨時高等学校改築等事業</t>
  </si>
  <si>
    <t>14</t>
  </si>
  <si>
    <t>15</t>
  </si>
  <si>
    <t>拠点法等特別事業</t>
  </si>
  <si>
    <t>被災施設復旧関連事業</t>
  </si>
  <si>
    <t>17</t>
  </si>
  <si>
    <t>18</t>
  </si>
  <si>
    <t>ラグビーワールドカップ2019の推進</t>
  </si>
  <si>
    <t>ユニバーサルデザイン化事業</t>
  </si>
  <si>
    <t>豪雪対策整備事業</t>
  </si>
  <si>
    <t>防災集団移転事業</t>
  </si>
  <si>
    <t>次世代育成支援対策施設整備交付金
(公立保育所及び児童相談所に係るもの)</t>
  </si>
  <si>
    <t>地域介護･福祉空間整備等施設整備交付金</t>
  </si>
  <si>
    <t>１ (1) 一般事業
 ②消防･ 防災施設整備事業</t>
  </si>
  <si>
    <t>１ (1) 一般事業
 ⑤中心市街地再活性化等特別対策事業</t>
  </si>
  <si>
    <t>１ (1) 一般事業
 ⑧河川等事業</t>
  </si>
  <si>
    <t>１ (1) 一般事業
 ⑨臨時高等学校改築等事業</t>
  </si>
  <si>
    <t>１ (1) 一般事業
 ⑭拠点法等特別事業</t>
  </si>
  <si>
    <t>１ (1) 一般事業
 ⑮被災施設復旧関連事業</t>
  </si>
  <si>
    <r>
      <t>１ (2) 地域活性化事業
 ⑨</t>
    </r>
    <r>
      <rPr>
        <sz val="8"/>
        <rFont val="ＭＳ ゴシック"/>
        <family val="3"/>
      </rPr>
      <t>一億総活躍社会の実現のためのいのちと生活を守る安心の確保</t>
    </r>
  </si>
  <si>
    <r>
      <t>１ (2) 地域活性化事業
 ⑱</t>
    </r>
    <r>
      <rPr>
        <sz val="9"/>
        <rFont val="ＭＳ ゴシック"/>
        <family val="3"/>
      </rPr>
      <t>ラグビーワールドカップ2019の推進</t>
    </r>
  </si>
  <si>
    <t>２ (1) 一般補助施設整備等事業
 ②消防･ 防災施設整備事業</t>
  </si>
  <si>
    <t>２ (1) 一般補助施設整備等事業
 ⑥豪雪対策整備事業</t>
  </si>
  <si>
    <t>２ (1) 一般補助施設整備等事業
 ⑧公害防止対策事業</t>
  </si>
  <si>
    <t>２ (1) 一般補助施設整備等事業
 ⑬防災集団移転事業</t>
  </si>
  <si>
    <r>
      <t xml:space="preserve">２ (2) 施設整備事業(一般財源化分)
 ②次世代育成支援対策施設整備交付金
</t>
    </r>
    <r>
      <rPr>
        <sz val="8"/>
        <rFont val="ＭＳ ゴシック"/>
        <family val="3"/>
      </rPr>
      <t>　　(公立保育所及び児童相談所に係るもの)</t>
    </r>
  </si>
  <si>
    <t>２ (2) 施設整備事業(一般財源化分)
 ④地域介護･福祉空間整備等施設整備交付金</t>
  </si>
  <si>
    <t>２４日</t>
  </si>
  <si>
    <t>２４日</t>
  </si>
  <si>
    <t>令和　　　年度 ※</t>
  </si>
  <si>
    <t>(令和元年度起債事業に係る）</t>
  </si>
  <si>
    <t>令和２年度長野県市町村振興協会資金借入希望額報告書（第１回）</t>
  </si>
  <si>
    <t>令和　　年　　月　　日</t>
  </si>
  <si>
    <t>　※　借入希望日が金融機関の休業日にあたる場合は、その翌営業日となります。</t>
  </si>
  <si>
    <t>令和２年度長野県市町村振興協会資金借入希望額報告書（第２回）</t>
  </si>
  <si>
    <t>令和２年度長野県市町村振興協会資金借入希望額報告書（第３回）</t>
  </si>
  <si>
    <t>一億人総活躍社会の実現のためのいのちと生活を守る安心の確保</t>
  </si>
  <si>
    <r>
      <t>0</t>
    </r>
    <r>
      <rPr>
        <sz val="11"/>
        <rFont val="ＭＳ Ｐゴシック"/>
        <family val="3"/>
      </rPr>
      <t>3</t>
    </r>
  </si>
  <si>
    <t>2020年東京オリンピック・パラリンピック競技大会の推進</t>
  </si>
  <si>
    <t>緊急自然災害防止対策事業</t>
  </si>
  <si>
    <r>
      <t>公害</t>
    </r>
    <r>
      <rPr>
        <strike/>
        <sz val="10"/>
        <rFont val="ＭＳ Ｐゴシック"/>
        <family val="3"/>
      </rPr>
      <t>防止</t>
    </r>
    <r>
      <rPr>
        <sz val="10"/>
        <rFont val="ＭＳ Ｐゴシック"/>
        <family val="3"/>
      </rPr>
      <t>対策事業</t>
    </r>
  </si>
  <si>
    <t>18</t>
  </si>
  <si>
    <t>19</t>
  </si>
  <si>
    <t>20</t>
  </si>
  <si>
    <t>特定地域再生事業</t>
  </si>
  <si>
    <t>農地耕作条件改善事業及び農業水路等長寿命化・防災減災事業（市町村負担に限る）</t>
  </si>
  <si>
    <t>社会福祉施設等設備整備費補助金・負担金
(市町村立施設に係るもの)</t>
  </si>
  <si>
    <t>届出・同意等の日及び番号</t>
  </si>
  <si>
    <t>２５日</t>
  </si>
  <si>
    <t>千曲市大字杭瀬下二丁目１番地</t>
  </si>
  <si>
    <t>08 緊急防災・減災事業</t>
  </si>
  <si>
    <t>04 旧合併特例事業</t>
  </si>
  <si>
    <t>09 公共施設等適正管理推進事業</t>
  </si>
  <si>
    <t>10 緊急自然災害防止対策事業</t>
  </si>
  <si>
    <t>11 その他の事業</t>
  </si>
  <si>
    <t>・性質別シートをご覧いただき、コードを入力してください。</t>
  </si>
  <si>
    <t>・目的別シートをご覧いただき、コードを入力してください。</t>
  </si>
  <si>
    <t>（大科目）</t>
  </si>
  <si>
    <t>(中科目）</t>
  </si>
  <si>
    <t>02 消防･ 防災施設整備事業</t>
  </si>
  <si>
    <t>08 公害対策事業</t>
  </si>
  <si>
    <t>06 豪雪対策整備事業</t>
  </si>
  <si>
    <t>13 防災集団移転事業</t>
  </si>
  <si>
    <t>14 認定こども園整備事業</t>
  </si>
  <si>
    <t>15 特定間伐等促進対策事業</t>
  </si>
  <si>
    <t>16 まち・ひと・しごと創生交付金事業</t>
  </si>
  <si>
    <t>17 地方大学・地域産業創生事業</t>
  </si>
  <si>
    <t>18 文化財保存・活用事業</t>
  </si>
  <si>
    <t>19 特定地域再生事業</t>
  </si>
  <si>
    <t>20 農地耕作条件改善事業及び農業水路等長寿命化・防災減災事業（市町村負担に限る）</t>
  </si>
  <si>
    <t>04 地域介護･福祉空間整備等施設交付金</t>
  </si>
  <si>
    <t>05 社会福祉施設等設備整備費補助金・負担金
(市町村立施設に係るもの)</t>
  </si>
  <si>
    <t>02 消防･ 防災施設整備事業</t>
  </si>
  <si>
    <t>05 中心市街地再活性化等特別対策事業</t>
  </si>
  <si>
    <t>10 産業廃棄物不法投棄対策事業</t>
  </si>
  <si>
    <t>11 公共施設等地上ﾃﾞｼﾞﾀﾙ放送移行対策事業</t>
  </si>
  <si>
    <t>12 地域鉄道対策事業</t>
  </si>
  <si>
    <t>13 公共施設等の除却</t>
  </si>
  <si>
    <t>08 河川等事業</t>
  </si>
  <si>
    <t>09 臨時高等学校改築等事業</t>
  </si>
  <si>
    <t>14 拠点法等特別事業</t>
  </si>
  <si>
    <t>15 被災施設復旧関連事業</t>
  </si>
  <si>
    <t>06 自給型地域経済の創造</t>
  </si>
  <si>
    <t>07 人材力の活性化</t>
  </si>
  <si>
    <t>08 地域の歴史文化遺産の活用</t>
  </si>
  <si>
    <t>10 地方消費者行政、DV対策、自殺防止等弱者
　　対策・自立支援</t>
  </si>
  <si>
    <t>11 知の地域づくり</t>
  </si>
  <si>
    <t>12 定住自立圏構想の推進</t>
  </si>
  <si>
    <t>13 地域経済循環の創造</t>
  </si>
  <si>
    <t>14 連携中枢都市圏構想の推進</t>
  </si>
  <si>
    <t>15 ﾎｽﾄﾀｳﾝの取組の推進</t>
  </si>
  <si>
    <t>16 公共施設等の転用</t>
  </si>
  <si>
    <t>09 一億人総活躍社会の実現のためのいのちと生活を守る安心の確保</t>
  </si>
  <si>
    <t>17 2020年東京オリンピック・パラリンピック競技大会の推進</t>
  </si>
  <si>
    <t>18 ラグビーワールドカップ2019の推進</t>
  </si>
  <si>
    <t>01 合併特例事業(旧法分)</t>
  </si>
  <si>
    <t>02 市町村合併推進事業(新法分)</t>
  </si>
  <si>
    <t>01 単独事業</t>
  </si>
  <si>
    <t>02 継足単独事業</t>
  </si>
  <si>
    <t>09 公共施設最適化事業</t>
  </si>
  <si>
    <t>01 集約化・複合化事業</t>
  </si>
  <si>
    <t>02 長寿命化事業</t>
  </si>
  <si>
    <t>03 転用事業</t>
  </si>
  <si>
    <t>04 立地適正化事業</t>
  </si>
  <si>
    <t>05 市町村役場機能緊急保全事業</t>
  </si>
  <si>
    <t>06 除却事業</t>
  </si>
  <si>
    <t>07 ユニバーサルデザイン化事業</t>
  </si>
  <si>
    <t>02 次世代育成支援対策施設整備交付金
(公立保育所及び児童相談所に係るもの)</t>
  </si>
  <si>
    <t>（中科目）</t>
  </si>
  <si>
    <t>・起債事業区分を参照し、コードNOを入力してください。</t>
  </si>
  <si>
    <t>・起債事業区分を参照し、リストから選んでください。（中科目）</t>
  </si>
  <si>
    <t>・起債事業区分を参照し、リストから選んでください。（小科目）</t>
  </si>
  <si>
    <r>
      <t>１ (2) 地域活性化事業
 ⑰</t>
    </r>
    <r>
      <rPr>
        <sz val="8"/>
        <rFont val="ＭＳ ゴシック"/>
        <family val="3"/>
      </rPr>
      <t>2020年東京オリンピック・パラリンピック競技大会の推進</t>
    </r>
  </si>
  <si>
    <t>１ (11) その他の事業</t>
  </si>
  <si>
    <t>１ (10) 緊急自然災害防止対策事業</t>
  </si>
  <si>
    <t>２ (1) 一般補助施設整備等事業
 ⑲特定地域再生事業</t>
  </si>
  <si>
    <t>２ (1) 一般補助施設整備等事業
 ⑳農地耕作条件改善事業及び農業水路等長寿命化・防災減災事業（市町村負担に限る）</t>
  </si>
  <si>
    <t>事業名（内容）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</si>
</sst>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  <numFmt numFmtId="177" formatCode="[$-411]ggge&quot;年&quot;m&quot;月&quot;d&quot;日&quot;;@"/>
    <numFmt numFmtId="178" formatCode="m&quot;月&quot;d&quot;日&quot;;@"/>
    <numFmt numFmtId="179" formatCode="&quot;(第１回要望&quot;#,##0&quot;千円)&quot;"/>
    <numFmt numFmtId="180" formatCode="#,##0_);[Red]\(#,##0\)"/>
    <numFmt numFmtId="181" formatCode="0_ "/>
    <numFmt numFmtId="182" formatCode="00000"/>
    <numFmt numFmtId="183" formatCode="0000"/>
    <numFmt numFmtId="184" formatCode="00"/>
    <numFmt numFmtId="185" formatCode="0;[Red]0"/>
    <numFmt numFmtId="186" formatCode="000"/>
    <numFmt numFmtId="187" formatCode="&quot;金 &quot;#,##0&quot;円&quot;"/>
    <numFmt numFmtId="188" formatCode="&quot;第&quot;General&quot;号&quot;"/>
    <numFmt numFmtId="189" formatCode="&quot;※ 平成&quot;General&quot;年度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借入申請日　&quot;[$-411]ggge&quot;年&quot;m&quot;月&quot;d&quot;日&quot;;@"/>
    <numFmt numFmtId="195" formatCode="#,##0&quot;円&quot;"/>
    <numFmt numFmtId="196" formatCode="&quot;(第２回要望&quot;#,##0&quot;千円)&quot;"/>
    <numFmt numFmtId="197" formatCode="mmm\-yyyy"/>
    <numFmt numFmtId="198" formatCode="[$-411]ge\.m\.d;@"/>
    <numFmt numFmtId="199" formatCode="[$-F800]dddd\,\ mmmm\ dd\,\ yyyy"/>
    <numFmt numFmtId="200" formatCode="&quot;借入申請日　&quot;yyyy&quot;年&quot;m&quot;月&quot;d&quot;日&quot;"/>
    <numFmt numFmtId="201" formatCode="yyyy/m/d;@"/>
    <numFmt numFmtId="202" formatCode="m/d;@"/>
    <numFmt numFmtId="203" formatCode="&quot;借入申請日　&quot;[$-411]ggg&quot;年&quot;m&quot;月&quot;d&quot;日&quot;;@"/>
    <numFmt numFmtId="204" formatCode="&quot;借入申請日　&quot;[$-411]ggg&quot;2年&quot;m&quot;月&quot;d&quot;日&quot;;@"/>
    <numFmt numFmtId="205" formatCode="&quot;借入申請日　&quot;[$-411]ggg&quot;3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1"/>
      <color indexed="9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trike/>
      <sz val="10"/>
      <name val="ＭＳ Ｐゴシック"/>
      <family val="3"/>
    </font>
    <font>
      <b/>
      <strike/>
      <sz val="11"/>
      <name val="ＭＳ Ｐゴシック"/>
      <family val="3"/>
    </font>
    <font>
      <strike/>
      <sz val="9"/>
      <name val="ＭＳ Ｐゴシック"/>
      <family val="3"/>
    </font>
    <font>
      <strike/>
      <sz val="11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7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fgColor indexed="40"/>
      </patternFill>
    </fill>
    <fill>
      <patternFill patternType="mediumGray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184" fontId="7" fillId="0" borderId="25" xfId="0" applyNumberFormat="1" applyFont="1" applyBorder="1" applyAlignment="1">
      <alignment horizontal="right" vertical="center" shrinkToFit="1"/>
    </xf>
    <xf numFmtId="0" fontId="7" fillId="0" borderId="26" xfId="0" applyFont="1" applyBorder="1" applyAlignment="1">
      <alignment vertical="center"/>
    </xf>
    <xf numFmtId="184" fontId="7" fillId="0" borderId="27" xfId="0" applyNumberFormat="1" applyFont="1" applyBorder="1" applyAlignment="1">
      <alignment horizontal="right" vertical="center" shrinkToFit="1"/>
    </xf>
    <xf numFmtId="0" fontId="7" fillId="0" borderId="28" xfId="0" applyFont="1" applyBorder="1" applyAlignment="1">
      <alignment vertical="center"/>
    </xf>
    <xf numFmtId="49" fontId="7" fillId="0" borderId="28" xfId="0" applyNumberFormat="1" applyFont="1" applyBorder="1" applyAlignment="1">
      <alignment horizontal="left" vertical="center"/>
    </xf>
    <xf numFmtId="185" fontId="7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84" fontId="7" fillId="0" borderId="31" xfId="0" applyNumberFormat="1" applyFont="1" applyBorder="1" applyAlignment="1">
      <alignment horizontal="right" vertical="center" shrinkToFit="1"/>
    </xf>
    <xf numFmtId="183" fontId="0" fillId="0" borderId="17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183" fontId="0" fillId="0" borderId="13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83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183" fontId="0" fillId="0" borderId="21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83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83" fontId="0" fillId="0" borderId="19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83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183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183" fontId="0" fillId="0" borderId="51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48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186" fontId="0" fillId="0" borderId="53" xfId="0" applyNumberForma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9" fontId="7" fillId="0" borderId="47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13" fillId="0" borderId="29" xfId="0" applyNumberFormat="1" applyFont="1" applyBorder="1" applyAlignment="1">
      <alignment vertical="center" wrapText="1"/>
    </xf>
    <xf numFmtId="185" fontId="13" fillId="0" borderId="29" xfId="0" applyNumberFormat="1" applyFont="1" applyBorder="1" applyAlignment="1">
      <alignment vertical="center" wrapText="1" shrinkToFit="1"/>
    </xf>
    <xf numFmtId="0" fontId="13" fillId="0" borderId="52" xfId="0" applyFont="1" applyBorder="1" applyAlignment="1">
      <alignment vertical="center" wrapText="1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5" fontId="14" fillId="0" borderId="29" xfId="0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184" fontId="7" fillId="0" borderId="0" xfId="0" applyNumberFormat="1" applyFont="1" applyAlignment="1">
      <alignment horizontal="right" vertical="center" shrinkToFit="1"/>
    </xf>
    <xf numFmtId="0" fontId="14" fillId="0" borderId="29" xfId="0" applyFont="1" applyBorder="1" applyAlignment="1">
      <alignment vertical="center" wrapText="1" shrinkToFit="1"/>
    </xf>
    <xf numFmtId="185" fontId="14" fillId="0" borderId="29" xfId="0" applyNumberFormat="1" applyFont="1" applyBorder="1" applyAlignment="1">
      <alignment horizontal="left" vertical="center" wrapText="1" shrinkToFit="1"/>
    </xf>
    <xf numFmtId="0" fontId="7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center" vertical="center" shrinkToFit="1"/>
    </xf>
    <xf numFmtId="0" fontId="15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82" fontId="16" fillId="0" borderId="0" xfId="0" applyNumberFormat="1" applyFont="1" applyAlignment="1" applyProtection="1">
      <alignment vertical="center"/>
      <protection locked="0"/>
    </xf>
    <xf numFmtId="182" fontId="11" fillId="0" borderId="0" xfId="0" applyNumberFormat="1" applyFont="1" applyAlignment="1" applyProtection="1">
      <alignment vertical="center"/>
      <protection locked="0"/>
    </xf>
    <xf numFmtId="0" fontId="11" fillId="33" borderId="60" xfId="0" applyFont="1" applyFill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distributed" vertical="center"/>
      <protection locked="0"/>
    </xf>
    <xf numFmtId="0" fontId="11" fillId="0" borderId="62" xfId="0" applyFont="1" applyBorder="1" applyAlignment="1" applyProtection="1">
      <alignment horizontal="distributed" vertical="center"/>
      <protection locked="0"/>
    </xf>
    <xf numFmtId="31" fontId="11" fillId="0" borderId="0" xfId="0" applyNumberFormat="1" applyFont="1" applyAlignment="1" applyProtection="1" quotePrefix="1">
      <alignment vertical="center"/>
      <protection locked="0"/>
    </xf>
    <xf numFmtId="0" fontId="11" fillId="0" borderId="63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56" fontId="11" fillId="0" borderId="0" xfId="0" applyNumberFormat="1" applyFont="1" applyAlignment="1" applyProtection="1">
      <alignment vertical="center"/>
      <protection locked="0"/>
    </xf>
    <xf numFmtId="0" fontId="11" fillId="0" borderId="64" xfId="0" applyFont="1" applyBorder="1" applyAlignment="1" applyProtection="1">
      <alignment horizontal="distributed" vertical="center"/>
      <protection locked="0"/>
    </xf>
    <xf numFmtId="182" fontId="11" fillId="33" borderId="60" xfId="0" applyNumberFormat="1" applyFont="1" applyFill="1" applyBorder="1" applyAlignment="1" applyProtection="1">
      <alignment horizontal="center" vertical="center"/>
      <protection locked="0"/>
    </xf>
    <xf numFmtId="183" fontId="11" fillId="33" borderId="46" xfId="0" applyNumberFormat="1" applyFont="1" applyFill="1" applyBorder="1" applyAlignment="1" applyProtection="1">
      <alignment horizontal="center" vertical="center"/>
      <protection locked="0"/>
    </xf>
    <xf numFmtId="183" fontId="11" fillId="33" borderId="6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66" xfId="0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183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7" xfId="0" applyFont="1" applyFill="1" applyBorder="1" applyAlignment="1">
      <alignment vertical="center" wrapText="1"/>
    </xf>
    <xf numFmtId="0" fontId="0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 shrinkToFit="1"/>
    </xf>
    <xf numFmtId="49" fontId="0" fillId="0" borderId="47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/>
    </xf>
    <xf numFmtId="182" fontId="0" fillId="0" borderId="48" xfId="0" applyNumberFormat="1" applyFont="1" applyBorder="1" applyAlignment="1">
      <alignment horizontal="center" vertical="center" shrinkToFit="1"/>
    </xf>
    <xf numFmtId="184" fontId="0" fillId="0" borderId="27" xfId="0" applyNumberFormat="1" applyFont="1" applyBorder="1" applyAlignment="1">
      <alignment horizontal="right" vertical="center" shrinkToFit="1"/>
    </xf>
    <xf numFmtId="0" fontId="7" fillId="0" borderId="68" xfId="0" applyFont="1" applyBorder="1" applyAlignment="1">
      <alignment horizontal="left" vertical="center"/>
    </xf>
    <xf numFmtId="184" fontId="0" fillId="0" borderId="69" xfId="0" applyNumberFormat="1" applyFont="1" applyBorder="1" applyAlignment="1">
      <alignment horizontal="right" vertical="center" shrinkToFit="1"/>
    </xf>
    <xf numFmtId="184" fontId="0" fillId="0" borderId="33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2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94" fontId="11" fillId="34" borderId="7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0" fontId="0" fillId="0" borderId="26" xfId="0" applyFont="1" applyBorder="1" applyAlignment="1">
      <alignment vertical="center"/>
    </xf>
    <xf numFmtId="185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vertical="center" wrapText="1" shrinkToFit="1"/>
    </xf>
    <xf numFmtId="185" fontId="0" fillId="0" borderId="52" xfId="0" applyNumberFormat="1" applyFont="1" applyBorder="1" applyAlignment="1">
      <alignment vertical="center" shrinkToFit="1"/>
    </xf>
    <xf numFmtId="185" fontId="0" fillId="0" borderId="29" xfId="0" applyNumberFormat="1" applyFont="1" applyBorder="1" applyAlignment="1" quotePrefix="1">
      <alignment vertical="center" wrapText="1" shrinkToFit="1"/>
    </xf>
    <xf numFmtId="185" fontId="0" fillId="0" borderId="52" xfId="0" applyNumberFormat="1" applyFont="1" applyBorder="1" applyAlignment="1" quotePrefix="1">
      <alignment vertical="center" shrinkToFit="1"/>
    </xf>
    <xf numFmtId="185" fontId="0" fillId="0" borderId="26" xfId="0" applyNumberFormat="1" applyFont="1" applyBorder="1" applyAlignment="1" quotePrefix="1">
      <alignment horizontal="center" vertical="center"/>
    </xf>
    <xf numFmtId="185" fontId="0" fillId="0" borderId="52" xfId="0" applyNumberFormat="1" applyFont="1" applyBorder="1" applyAlignment="1">
      <alignment horizontal="left" vertical="center" shrinkToFit="1"/>
    </xf>
    <xf numFmtId="185" fontId="0" fillId="0" borderId="55" xfId="0" applyNumberFormat="1" applyFont="1" applyBorder="1" applyAlignment="1" quotePrefix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29" xfId="0" applyFont="1" applyBorder="1" applyAlignment="1">
      <alignment vertical="center" wrapText="1" shrinkToFit="1"/>
    </xf>
    <xf numFmtId="0" fontId="0" fillId="0" borderId="71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 shrinkToFit="1"/>
    </xf>
    <xf numFmtId="0" fontId="0" fillId="0" borderId="71" xfId="0" applyFont="1" applyBorder="1" applyAlignment="1">
      <alignment vertical="center" wrapText="1" shrinkToFit="1"/>
    </xf>
    <xf numFmtId="0" fontId="0" fillId="0" borderId="72" xfId="0" applyFont="1" applyBorder="1" applyAlignment="1">
      <alignment vertical="center" shrinkToFit="1"/>
    </xf>
    <xf numFmtId="182" fontId="0" fillId="0" borderId="73" xfId="0" applyNumberFormat="1" applyFont="1" applyBorder="1" applyAlignment="1">
      <alignment horizontal="center" vertical="center" shrinkToFit="1"/>
    </xf>
    <xf numFmtId="0" fontId="0" fillId="0" borderId="58" xfId="0" applyFont="1" applyBorder="1" applyAlignment="1">
      <alignment vertical="center" wrapText="1" shrinkToFit="1"/>
    </xf>
    <xf numFmtId="0" fontId="0" fillId="0" borderId="74" xfId="0" applyFont="1" applyBorder="1" applyAlignment="1">
      <alignment vertical="center" shrinkToFit="1"/>
    </xf>
    <xf numFmtId="182" fontId="0" fillId="0" borderId="53" xfId="0" applyNumberFormat="1" applyFont="1" applyBorder="1" applyAlignment="1">
      <alignment horizontal="center" vertical="center" shrinkToFit="1"/>
    </xf>
    <xf numFmtId="49" fontId="22" fillId="11" borderId="47" xfId="0" applyNumberFormat="1" applyFont="1" applyFill="1" applyBorder="1" applyAlignment="1">
      <alignment horizontal="center" vertical="center" shrinkToFit="1"/>
    </xf>
    <xf numFmtId="0" fontId="19" fillId="11" borderId="29" xfId="0" applyFont="1" applyFill="1" applyBorder="1" applyAlignment="1">
      <alignment vertical="center" wrapText="1" shrinkToFit="1"/>
    </xf>
    <xf numFmtId="0" fontId="0" fillId="11" borderId="52" xfId="0" applyFont="1" applyFill="1" applyBorder="1" applyAlignment="1">
      <alignment vertical="center" shrinkToFit="1"/>
    </xf>
    <xf numFmtId="0" fontId="22" fillId="11" borderId="48" xfId="0" applyFont="1" applyFill="1" applyBorder="1" applyAlignment="1">
      <alignment horizontal="center" vertical="center" shrinkToFit="1"/>
    </xf>
    <xf numFmtId="185" fontId="0" fillId="11" borderId="52" xfId="0" applyNumberFormat="1" applyFont="1" applyFill="1" applyBorder="1" applyAlignment="1">
      <alignment vertical="center" shrinkToFit="1"/>
    </xf>
    <xf numFmtId="184" fontId="22" fillId="11" borderId="47" xfId="0" applyNumberFormat="1" applyFont="1" applyFill="1" applyBorder="1" applyAlignment="1">
      <alignment horizontal="right" vertical="center" shrinkToFit="1"/>
    </xf>
    <xf numFmtId="0" fontId="20" fillId="11" borderId="29" xfId="0" applyFont="1" applyFill="1" applyBorder="1" applyAlignment="1">
      <alignment vertical="center"/>
    </xf>
    <xf numFmtId="49" fontId="7" fillId="11" borderId="47" xfId="0" applyNumberFormat="1" applyFont="1" applyFill="1" applyBorder="1" applyAlignment="1">
      <alignment horizontal="center" vertical="center" shrinkToFit="1"/>
    </xf>
    <xf numFmtId="0" fontId="0" fillId="11" borderId="29" xfId="0" applyFont="1" applyFill="1" applyBorder="1" applyAlignment="1">
      <alignment vertical="center" wrapText="1" shrinkToFit="1"/>
    </xf>
    <xf numFmtId="182" fontId="22" fillId="11" borderId="48" xfId="0" applyNumberFormat="1" applyFont="1" applyFill="1" applyBorder="1" applyAlignment="1">
      <alignment horizontal="center" vertical="center" shrinkToFit="1"/>
    </xf>
    <xf numFmtId="185" fontId="21" fillId="11" borderId="29" xfId="0" applyNumberFormat="1" applyFont="1" applyFill="1" applyBorder="1" applyAlignment="1">
      <alignment vertical="center" wrapText="1" shrinkToFit="1"/>
    </xf>
    <xf numFmtId="0" fontId="25" fillId="0" borderId="14" xfId="0" applyFont="1" applyBorder="1" applyAlignment="1" applyProtection="1">
      <alignment vertical="center" wrapText="1"/>
      <protection/>
    </xf>
    <xf numFmtId="0" fontId="23" fillId="0" borderId="15" xfId="0" applyFont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wrapText="1"/>
      <protection/>
    </xf>
    <xf numFmtId="179" fontId="4" fillId="0" borderId="75" xfId="0" applyNumberFormat="1" applyFont="1" applyBorder="1" applyAlignment="1" applyProtection="1" quotePrefix="1">
      <alignment vertical="center" shrinkToFit="1"/>
      <protection/>
    </xf>
    <xf numFmtId="179" fontId="4" fillId="0" borderId="13" xfId="0" applyNumberFormat="1" applyFont="1" applyBorder="1" applyAlignment="1" applyProtection="1" quotePrefix="1">
      <alignment vertical="center" shrinkToFit="1"/>
      <protection/>
    </xf>
    <xf numFmtId="176" fontId="4" fillId="0" borderId="64" xfId="0" applyNumberFormat="1" applyFont="1" applyBorder="1" applyAlignment="1" applyProtection="1">
      <alignment vertical="center" shrinkToFit="1"/>
      <protection/>
    </xf>
    <xf numFmtId="179" fontId="4" fillId="0" borderId="76" xfId="0" applyNumberFormat="1" applyFont="1" applyBorder="1" applyAlignment="1" applyProtection="1">
      <alignment vertical="center" shrinkToFit="1"/>
      <protection/>
    </xf>
    <xf numFmtId="0" fontId="0" fillId="0" borderId="2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196" fontId="4" fillId="0" borderId="76" xfId="0" applyNumberFormat="1" applyFont="1" applyBorder="1" applyAlignment="1" applyProtection="1">
      <alignment vertical="center" shrinkToFit="1"/>
      <protection/>
    </xf>
    <xf numFmtId="182" fontId="11" fillId="0" borderId="61" xfId="0" applyNumberFormat="1" applyFont="1" applyFill="1" applyBorder="1" applyAlignment="1" applyProtection="1">
      <alignment horizontal="left" vertical="center"/>
      <protection/>
    </xf>
    <xf numFmtId="0" fontId="16" fillId="35" borderId="46" xfId="0" applyNumberFormat="1" applyFont="1" applyFill="1" applyBorder="1" applyAlignment="1" applyProtection="1">
      <alignment horizontal="center" vertical="center"/>
      <protection/>
    </xf>
    <xf numFmtId="182" fontId="11" fillId="0" borderId="62" xfId="0" applyNumberFormat="1" applyFont="1" applyFill="1" applyBorder="1" applyAlignment="1" applyProtection="1">
      <alignment horizontal="left" vertical="center"/>
      <protection/>
    </xf>
    <xf numFmtId="182" fontId="11" fillId="0" borderId="63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69" xfId="0" applyFont="1" applyFill="1" applyBorder="1" applyAlignment="1" applyProtection="1">
      <alignment vertical="center"/>
      <protection locked="0"/>
    </xf>
    <xf numFmtId="0" fontId="9" fillId="0" borderId="77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68" xfId="0" applyFont="1" applyFill="1" applyBorder="1" applyAlignment="1" applyProtection="1">
      <alignment vertical="center"/>
      <protection locked="0"/>
    </xf>
    <xf numFmtId="0" fontId="9" fillId="0" borderId="55" xfId="0" applyFont="1" applyFill="1" applyBorder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78" xfId="0" applyFont="1" applyBorder="1" applyAlignment="1">
      <alignment horizontal="center" vertical="center"/>
    </xf>
    <xf numFmtId="0" fontId="23" fillId="0" borderId="79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57" fontId="0" fillId="0" borderId="0" xfId="0" applyNumberFormat="1" applyBorder="1" applyAlignment="1">
      <alignment horizontal="center" vertical="center"/>
    </xf>
    <xf numFmtId="198" fontId="2" fillId="0" borderId="79" xfId="0" applyNumberFormat="1" applyFont="1" applyBorder="1" applyAlignment="1" applyProtection="1">
      <alignment horizontal="center" vertical="center"/>
      <protection locked="0"/>
    </xf>
    <xf numFmtId="198" fontId="4" fillId="0" borderId="14" xfId="0" applyNumberFormat="1" applyFont="1" applyBorder="1" applyAlignment="1" applyProtection="1">
      <alignment horizontal="center" vertical="center"/>
      <protection/>
    </xf>
    <xf numFmtId="198" fontId="2" fillId="0" borderId="15" xfId="0" applyNumberFormat="1" applyFont="1" applyBorder="1" applyAlignment="1" applyProtection="1">
      <alignment horizontal="center" vertical="center"/>
      <protection locked="0"/>
    </xf>
    <xf numFmtId="198" fontId="4" fillId="0" borderId="16" xfId="0" applyNumberFormat="1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vertical="center" wrapText="1"/>
      <protection locked="0"/>
    </xf>
    <xf numFmtId="0" fontId="2" fillId="0" borderId="79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 applyProtection="1">
      <alignment horizontal="center" vertical="center" shrinkToFit="1"/>
      <protection locked="0"/>
    </xf>
    <xf numFmtId="198" fontId="2" fillId="0" borderId="80" xfId="0" applyNumberFormat="1" applyFont="1" applyBorder="1" applyAlignment="1" applyProtection="1">
      <alignment horizontal="center" vertical="center"/>
      <protection locked="0"/>
    </xf>
    <xf numFmtId="176" fontId="2" fillId="0" borderId="81" xfId="0" applyNumberFormat="1" applyFont="1" applyBorder="1" applyAlignment="1" applyProtection="1">
      <alignment vertical="center" shrinkToFit="1"/>
      <protection locked="0"/>
    </xf>
    <xf numFmtId="0" fontId="26" fillId="0" borderId="79" xfId="0" applyFont="1" applyBorder="1" applyAlignment="1" applyProtection="1">
      <alignment vertical="center" wrapText="1"/>
      <protection locked="0"/>
    </xf>
    <xf numFmtId="0" fontId="26" fillId="0" borderId="80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49" fontId="68" fillId="0" borderId="47" xfId="0" applyNumberFormat="1" applyFont="1" applyBorder="1" applyAlignment="1">
      <alignment horizontal="center" vertical="center" shrinkToFit="1"/>
    </xf>
    <xf numFmtId="182" fontId="68" fillId="0" borderId="48" xfId="0" applyNumberFormat="1" applyFont="1" applyBorder="1" applyAlignment="1">
      <alignment horizontal="center" vertical="center" shrinkToFit="1"/>
    </xf>
    <xf numFmtId="0" fontId="22" fillId="11" borderId="29" xfId="0" applyFont="1" applyFill="1" applyBorder="1" applyAlignment="1">
      <alignment horizontal="left" vertical="center"/>
    </xf>
    <xf numFmtId="0" fontId="22" fillId="11" borderId="52" xfId="0" applyFont="1" applyFill="1" applyBorder="1" applyAlignment="1">
      <alignment vertical="center" shrinkToFit="1"/>
    </xf>
    <xf numFmtId="0" fontId="22" fillId="11" borderId="55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85" fontId="19" fillId="11" borderId="29" xfId="0" applyNumberFormat="1" applyFont="1" applyFill="1" applyBorder="1" applyAlignment="1">
      <alignment vertical="center" wrapText="1" shrinkToFit="1"/>
    </xf>
    <xf numFmtId="185" fontId="22" fillId="11" borderId="52" xfId="0" applyNumberFormat="1" applyFont="1" applyFill="1" applyBorder="1" applyAlignment="1">
      <alignment vertical="center" shrinkToFit="1"/>
    </xf>
    <xf numFmtId="185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14" xfId="0" applyFont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wrapText="1"/>
      <protection locked="0"/>
    </xf>
    <xf numFmtId="0" fontId="25" fillId="0" borderId="79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shrinkToFit="1"/>
      <protection locked="0"/>
    </xf>
    <xf numFmtId="198" fontId="4" fillId="0" borderId="14" xfId="0" applyNumberFormat="1" applyFont="1" applyBorder="1" applyAlignment="1" applyProtection="1">
      <alignment horizontal="center" vertical="center"/>
      <protection locked="0"/>
    </xf>
    <xf numFmtId="196" fontId="4" fillId="0" borderId="75" xfId="0" applyNumberFormat="1" applyFont="1" applyBorder="1" applyAlignment="1" applyProtection="1" quotePrefix="1">
      <alignment vertical="center" shrinkToFit="1"/>
      <protection locked="0"/>
    </xf>
    <xf numFmtId="0" fontId="27" fillId="0" borderId="16" xfId="0" applyFont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shrinkToFit="1"/>
      <protection locked="0"/>
    </xf>
    <xf numFmtId="198" fontId="4" fillId="0" borderId="16" xfId="0" applyNumberFormat="1" applyFont="1" applyBorder="1" applyAlignment="1" applyProtection="1">
      <alignment horizontal="center" vertical="center"/>
      <protection locked="0"/>
    </xf>
    <xf numFmtId="196" fontId="4" fillId="0" borderId="64" xfId="0" applyNumberFormat="1" applyFont="1" applyBorder="1" applyAlignment="1" applyProtection="1" quotePrefix="1">
      <alignment vertical="center" shrinkToFit="1"/>
      <protection locked="0"/>
    </xf>
    <xf numFmtId="0" fontId="27" fillId="0" borderId="79" xfId="0" applyFont="1" applyBorder="1" applyAlignment="1" applyProtection="1">
      <alignment vertical="center" wrapText="1"/>
      <protection locked="0"/>
    </xf>
    <xf numFmtId="0" fontId="25" fillId="0" borderId="79" xfId="0" applyFont="1" applyBorder="1" applyAlignment="1" applyProtection="1">
      <alignment vertical="center" shrinkToFit="1"/>
      <protection locked="0"/>
    </xf>
    <xf numFmtId="198" fontId="4" fillId="0" borderId="79" xfId="0" applyNumberFormat="1" applyFont="1" applyBorder="1" applyAlignment="1" applyProtection="1">
      <alignment horizontal="center" vertical="center"/>
      <protection locked="0"/>
    </xf>
    <xf numFmtId="196" fontId="4" fillId="0" borderId="13" xfId="0" applyNumberFormat="1" applyFont="1" applyBorder="1" applyAlignment="1" applyProtection="1" quotePrefix="1">
      <alignment vertical="center" shrinkToFit="1"/>
      <protection locked="0"/>
    </xf>
    <xf numFmtId="0" fontId="22" fillId="11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68" fillId="0" borderId="52" xfId="0" applyFont="1" applyBorder="1" applyAlignment="1">
      <alignment vertical="center" shrinkToFit="1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49" fontId="68" fillId="0" borderId="0" xfId="0" applyNumberFormat="1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82" fontId="0" fillId="0" borderId="17" xfId="0" applyNumberFormat="1" applyFont="1" applyBorder="1" applyAlignment="1">
      <alignment horizontal="center" vertical="center" shrinkToFit="1"/>
    </xf>
    <xf numFmtId="1" fontId="0" fillId="0" borderId="8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shrinkToFit="1"/>
    </xf>
    <xf numFmtId="1" fontId="0" fillId="0" borderId="32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55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shrinkToFit="1"/>
    </xf>
    <xf numFmtId="182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0" fillId="0" borderId="47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 shrinkToFit="1"/>
    </xf>
    <xf numFmtId="182" fontId="0" fillId="0" borderId="48" xfId="0" applyNumberFormat="1" applyFont="1" applyFill="1" applyBorder="1" applyAlignment="1">
      <alignment horizontal="center" vertical="center" shrinkToFit="1"/>
    </xf>
    <xf numFmtId="185" fontId="13" fillId="0" borderId="29" xfId="0" applyNumberFormat="1" applyFont="1" applyFill="1" applyBorder="1" applyAlignment="1">
      <alignment vertical="center" wrapText="1" shrinkToFit="1"/>
    </xf>
    <xf numFmtId="185" fontId="0" fillId="0" borderId="52" xfId="0" applyNumberFormat="1" applyFont="1" applyFill="1" applyBorder="1" applyAlignment="1">
      <alignment vertical="center" shrinkToFit="1"/>
    </xf>
    <xf numFmtId="185" fontId="14" fillId="0" borderId="29" xfId="0" applyNumberFormat="1" applyFont="1" applyFill="1" applyBorder="1" applyAlignment="1">
      <alignment vertical="center" wrapText="1" shrinkToFit="1"/>
    </xf>
    <xf numFmtId="184" fontId="0" fillId="0" borderId="47" xfId="0" applyNumberFormat="1" applyFont="1" applyBorder="1" applyAlignment="1">
      <alignment horizontal="right" vertical="center" shrinkToFit="1"/>
    </xf>
    <xf numFmtId="1" fontId="0" fillId="0" borderId="83" xfId="0" applyNumberFormat="1" applyFont="1" applyBorder="1" applyAlignment="1">
      <alignment vertical="center"/>
    </xf>
    <xf numFmtId="1" fontId="0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184" fontId="0" fillId="0" borderId="59" xfId="0" applyNumberFormat="1" applyFont="1" applyBorder="1" applyAlignment="1">
      <alignment horizontal="right" vertical="center" shrinkToFit="1"/>
    </xf>
    <xf numFmtId="1" fontId="0" fillId="0" borderId="0" xfId="0" applyNumberFormat="1" applyFont="1" applyBorder="1" applyAlignment="1">
      <alignment vertical="center"/>
    </xf>
    <xf numFmtId="184" fontId="0" fillId="0" borderId="84" xfId="0" applyNumberFormat="1" applyFont="1" applyBorder="1" applyAlignment="1">
      <alignment horizontal="right" vertical="center" shrinkToFit="1"/>
    </xf>
    <xf numFmtId="0" fontId="0" fillId="0" borderId="84" xfId="0" applyFont="1" applyBorder="1" applyAlignment="1">
      <alignment vertical="center"/>
    </xf>
    <xf numFmtId="49" fontId="0" fillId="0" borderId="84" xfId="0" applyNumberFormat="1" applyFont="1" applyBorder="1" applyAlignment="1">
      <alignment horizontal="center" vertical="center" shrinkToFit="1"/>
    </xf>
    <xf numFmtId="0" fontId="0" fillId="0" borderId="84" xfId="0" applyFont="1" applyBorder="1" applyAlignment="1">
      <alignment vertical="center" wrapText="1" shrinkToFit="1"/>
    </xf>
    <xf numFmtId="0" fontId="0" fillId="0" borderId="84" xfId="0" applyFont="1" applyBorder="1" applyAlignment="1">
      <alignment vertical="center" shrinkToFit="1"/>
    </xf>
    <xf numFmtId="182" fontId="0" fillId="0" borderId="84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right" vertical="center" shrinkToFit="1"/>
    </xf>
    <xf numFmtId="184" fontId="68" fillId="0" borderId="47" xfId="0" applyNumberFormat="1" applyFont="1" applyBorder="1" applyAlignment="1">
      <alignment horizontal="right" vertical="center" shrinkToFit="1"/>
    </xf>
    <xf numFmtId="184" fontId="68" fillId="0" borderId="27" xfId="0" applyNumberFormat="1" applyFont="1" applyBorder="1" applyAlignment="1">
      <alignment horizontal="right" vertical="center" shrinkToFit="1"/>
    </xf>
    <xf numFmtId="0" fontId="71" fillId="0" borderId="55" xfId="0" applyFont="1" applyBorder="1" applyAlignment="1">
      <alignment horizontal="left" vertical="center"/>
    </xf>
    <xf numFmtId="0" fontId="72" fillId="0" borderId="29" xfId="0" applyFont="1" applyBorder="1" applyAlignment="1">
      <alignment vertical="center" wrapText="1" shrinkToFit="1"/>
    </xf>
    <xf numFmtId="0" fontId="11" fillId="0" borderId="85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185" fontId="19" fillId="11" borderId="0" xfId="0" applyNumberFormat="1" applyFont="1" applyFill="1" applyBorder="1" applyAlignment="1">
      <alignment vertical="center"/>
    </xf>
    <xf numFmtId="185" fontId="19" fillId="11" borderId="0" xfId="0" applyNumberFormat="1" applyFont="1" applyFill="1" applyBorder="1" applyAlignment="1">
      <alignment vertical="center" wrapText="1"/>
    </xf>
    <xf numFmtId="185" fontId="19" fillId="36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9" fillId="11" borderId="0" xfId="0" applyFont="1" applyFill="1" applyAlignment="1">
      <alignment vertical="center"/>
    </xf>
    <xf numFmtId="0" fontId="19" fillId="11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19" fillId="11" borderId="0" xfId="0" applyFont="1" applyFill="1" applyAlignment="1">
      <alignment vertical="center"/>
    </xf>
    <xf numFmtId="185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85" fontId="13" fillId="0" borderId="0" xfId="0" applyNumberFormat="1" applyFont="1" applyBorder="1" applyAlignment="1">
      <alignment vertical="center" wrapText="1" shrinkToFit="1"/>
    </xf>
    <xf numFmtId="181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181" fontId="19" fillId="11" borderId="0" xfId="0" applyNumberFormat="1" applyFont="1" applyFill="1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195" fontId="17" fillId="0" borderId="65" xfId="0" applyNumberFormat="1" applyFont="1" applyBorder="1" applyAlignment="1" applyProtection="1">
      <alignment horizontal="right" vertical="center" indent="4"/>
      <protection locked="0"/>
    </xf>
    <xf numFmtId="195" fontId="17" fillId="0" borderId="63" xfId="0" applyNumberFormat="1" applyFont="1" applyBorder="1" applyAlignment="1" applyProtection="1">
      <alignment horizontal="right" vertical="center" indent="4"/>
      <protection locked="0"/>
    </xf>
    <xf numFmtId="195" fontId="17" fillId="0" borderId="46" xfId="0" applyNumberFormat="1" applyFont="1" applyBorder="1" applyAlignment="1" applyProtection="1">
      <alignment horizontal="right" vertical="center" indent="4"/>
      <protection locked="0"/>
    </xf>
    <xf numFmtId="195" fontId="17" fillId="0" borderId="62" xfId="0" applyNumberFormat="1" applyFont="1" applyBorder="1" applyAlignment="1" applyProtection="1">
      <alignment horizontal="right" vertical="center" indent="4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195" fontId="17" fillId="0" borderId="34" xfId="0" applyNumberFormat="1" applyFont="1" applyBorder="1" applyAlignment="1" applyProtection="1">
      <alignment horizontal="right" vertical="center" indent="4"/>
      <protection locked="0"/>
    </xf>
    <xf numFmtId="195" fontId="17" fillId="0" borderId="86" xfId="0" applyNumberFormat="1" applyFont="1" applyBorder="1" applyAlignment="1" applyProtection="1">
      <alignment horizontal="right" vertical="center" indent="4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177" fontId="11" fillId="0" borderId="46" xfId="0" applyNumberFormat="1" applyFont="1" applyBorder="1" applyAlignment="1" applyProtection="1">
      <alignment horizontal="left" vertical="center"/>
      <protection locked="0"/>
    </xf>
    <xf numFmtId="177" fontId="11" fillId="0" borderId="62" xfId="0" applyNumberFormat="1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195" fontId="17" fillId="0" borderId="60" xfId="0" applyNumberFormat="1" applyFont="1" applyBorder="1" applyAlignment="1" applyProtection="1">
      <alignment horizontal="right" vertical="center" indent="4"/>
      <protection locked="0"/>
    </xf>
    <xf numFmtId="195" fontId="17" fillId="0" borderId="61" xfId="0" applyNumberFormat="1" applyFont="1" applyBorder="1" applyAlignment="1" applyProtection="1">
      <alignment horizontal="right" vertical="center" indent="4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11" fillId="0" borderId="33" xfId="0" applyFont="1" applyBorder="1" applyAlignment="1" applyProtection="1">
      <alignment horizontal="center" vertical="center" textRotation="255"/>
      <protection locked="0"/>
    </xf>
    <xf numFmtId="0" fontId="11" fillId="0" borderId="26" xfId="0" applyFont="1" applyBorder="1" applyAlignment="1" applyProtection="1">
      <alignment horizontal="center" vertical="center" textRotation="255"/>
      <protection locked="0"/>
    </xf>
    <xf numFmtId="0" fontId="11" fillId="0" borderId="87" xfId="0" applyFont="1" applyBorder="1" applyAlignment="1" applyProtection="1">
      <alignment horizontal="center" vertical="center" textRotation="255"/>
      <protection locked="0"/>
    </xf>
    <xf numFmtId="0" fontId="11" fillId="0" borderId="57" xfId="0" applyFont="1" applyBorder="1" applyAlignment="1" applyProtection="1">
      <alignment horizontal="center" vertical="center" textRotation="255"/>
      <protection locked="0"/>
    </xf>
    <xf numFmtId="0" fontId="11" fillId="0" borderId="52" xfId="0" applyFont="1" applyBorder="1" applyAlignment="1" applyProtection="1">
      <alignment horizontal="distributed" vertical="center"/>
      <protection locked="0"/>
    </xf>
    <xf numFmtId="0" fontId="11" fillId="0" borderId="47" xfId="0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horizontal="distributed" vertical="center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89" xfId="0" applyFont="1" applyBorder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7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distributed" vertical="center"/>
      <protection locked="0"/>
    </xf>
    <xf numFmtId="0" fontId="11" fillId="0" borderId="31" xfId="0" applyFont="1" applyBorder="1" applyAlignment="1" applyProtection="1">
      <alignment horizontal="distributed" vertical="center"/>
      <protection locked="0"/>
    </xf>
    <xf numFmtId="0" fontId="11" fillId="0" borderId="73" xfId="0" applyFont="1" applyBorder="1" applyAlignment="1" applyProtection="1">
      <alignment horizontal="distributed" vertical="center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55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11" fillId="0" borderId="64" xfId="0" applyFont="1" applyBorder="1" applyAlignment="1" applyProtection="1">
      <alignment horizontal="distributed" vertical="center"/>
      <protection locked="0"/>
    </xf>
    <xf numFmtId="0" fontId="11" fillId="0" borderId="74" xfId="0" applyFont="1" applyBorder="1" applyAlignment="1" applyProtection="1">
      <alignment horizontal="distributed" vertical="center"/>
      <protection locked="0"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0" borderId="53" xfId="0" applyFont="1" applyBorder="1" applyAlignment="1" applyProtection="1">
      <alignment horizontal="distributed" vertical="center"/>
      <protection locked="0"/>
    </xf>
    <xf numFmtId="0" fontId="11" fillId="0" borderId="15" xfId="0" applyFont="1" applyBorder="1" applyAlignment="1" applyProtection="1">
      <alignment horizontal="distributed" vertical="center"/>
      <protection locked="0"/>
    </xf>
    <xf numFmtId="0" fontId="11" fillId="0" borderId="27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30" fillId="0" borderId="72" xfId="0" applyFont="1" applyBorder="1" applyAlignment="1" applyProtection="1">
      <alignment horizontal="distributed" vertical="center"/>
      <protection locked="0"/>
    </xf>
    <xf numFmtId="0" fontId="30" fillId="0" borderId="31" xfId="0" applyFont="1" applyBorder="1" applyAlignment="1" applyProtection="1">
      <alignment horizontal="distributed" vertical="center"/>
      <protection locked="0"/>
    </xf>
    <xf numFmtId="0" fontId="30" fillId="0" borderId="73" xfId="0" applyFont="1" applyBorder="1" applyAlignment="1" applyProtection="1">
      <alignment horizontal="distributed" vertical="center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195" fontId="17" fillId="0" borderId="54" xfId="0" applyNumberFormat="1" applyFont="1" applyBorder="1" applyAlignment="1" applyProtection="1">
      <alignment horizontal="right" vertical="center" indent="4"/>
      <protection locked="0"/>
    </xf>
    <xf numFmtId="195" fontId="17" fillId="0" borderId="94" xfId="0" applyNumberFormat="1" applyFont="1" applyBorder="1" applyAlignment="1" applyProtection="1">
      <alignment horizontal="right" vertical="center" indent="4"/>
      <protection locked="0"/>
    </xf>
    <xf numFmtId="178" fontId="11" fillId="0" borderId="46" xfId="0" applyNumberFormat="1" applyFont="1" applyBorder="1" applyAlignment="1" applyProtection="1">
      <alignment horizontal="center" vertical="center"/>
      <protection locked="0"/>
    </xf>
    <xf numFmtId="178" fontId="11" fillId="0" borderId="62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left" vertical="center" wrapText="1"/>
      <protection locked="0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88" fontId="9" fillId="0" borderId="68" xfId="0" applyNumberFormat="1" applyFont="1" applyBorder="1" applyAlignment="1">
      <alignment horizontal="center" vertical="center"/>
    </xf>
    <xf numFmtId="189" fontId="9" fillId="0" borderId="68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87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79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3" fillId="0" borderId="52" xfId="0" applyFont="1" applyBorder="1" applyAlignment="1" applyProtection="1">
      <alignment vertical="center" wrapText="1"/>
      <protection locked="0"/>
    </xf>
    <xf numFmtId="176" fontId="2" fillId="0" borderId="64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98" fontId="2" fillId="0" borderId="14" xfId="0" applyNumberFormat="1" applyFont="1" applyBorder="1" applyAlignment="1" applyProtection="1">
      <alignment horizontal="center" vertical="center"/>
      <protection locked="0"/>
    </xf>
    <xf numFmtId="198" fontId="2" fillId="0" borderId="79" xfId="0" applyNumberFormat="1" applyFont="1" applyBorder="1" applyAlignment="1" applyProtection="1">
      <alignment horizontal="center" vertical="center"/>
      <protection locked="0"/>
    </xf>
    <xf numFmtId="176" fontId="2" fillId="0" borderId="75" xfId="0" applyNumberFormat="1" applyFont="1" applyBorder="1" applyAlignment="1" applyProtection="1" quotePrefix="1">
      <alignment horizontal="right" vertical="center" shrinkToFit="1"/>
      <protection locked="0"/>
    </xf>
    <xf numFmtId="176" fontId="2" fillId="0" borderId="11" xfId="0" applyNumberFormat="1" applyFont="1" applyBorder="1" applyAlignment="1" applyProtection="1" quotePrefix="1">
      <alignment horizontal="right" vertical="center" shrinkToFit="1"/>
      <protection locked="0"/>
    </xf>
    <xf numFmtId="198" fontId="2" fillId="0" borderId="52" xfId="0" applyNumberFormat="1" applyFont="1" applyBorder="1" applyAlignment="1" applyProtection="1">
      <alignment horizontal="center" vertical="center"/>
      <protection locked="0"/>
    </xf>
    <xf numFmtId="176" fontId="2" fillId="0" borderId="76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98" fontId="2" fillId="0" borderId="98" xfId="0" applyNumberFormat="1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3" fillId="0" borderId="80" xfId="0" applyFont="1" applyBorder="1" applyAlignment="1" applyProtection="1">
      <alignment vertical="center" wrapText="1"/>
      <protection locked="0"/>
    </xf>
    <xf numFmtId="0" fontId="2" fillId="0" borderId="98" xfId="0" applyFont="1" applyBorder="1" applyAlignment="1" applyProtection="1">
      <alignment horizontal="center" vertical="center" shrinkToFit="1"/>
      <protection locked="0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178" fontId="2" fillId="0" borderId="99" xfId="0" applyNumberFormat="1" applyFont="1" applyBorder="1" applyAlignment="1">
      <alignment horizontal="center" vertical="center"/>
    </xf>
    <xf numFmtId="178" fontId="2" fillId="0" borderId="100" xfId="0" applyNumberFormat="1" applyFont="1" applyBorder="1" applyAlignment="1">
      <alignment horizontal="center" vertical="center"/>
    </xf>
    <xf numFmtId="0" fontId="2" fillId="0" borderId="93" xfId="0" applyFont="1" applyBorder="1" applyAlignment="1" applyProtection="1">
      <alignment horizontal="center" vertical="center"/>
      <protection/>
    </xf>
    <xf numFmtId="176" fontId="2" fillId="0" borderId="81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198" fontId="2" fillId="0" borderId="99" xfId="0" applyNumberFormat="1" applyFont="1" applyBorder="1" applyAlignment="1">
      <alignment horizontal="center" vertical="center"/>
    </xf>
    <xf numFmtId="198" fontId="2" fillId="0" borderId="100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2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21</xdr:row>
      <xdr:rowOff>161925</xdr:rowOff>
    </xdr:from>
    <xdr:to>
      <xdr:col>13</xdr:col>
      <xdr:colOff>542925</xdr:colOff>
      <xdr:row>22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029700" y="53625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11</xdr:col>
      <xdr:colOff>438150</xdr:colOff>
      <xdr:row>40</xdr:row>
      <xdr:rowOff>28575</xdr:rowOff>
    </xdr:from>
    <xdr:to>
      <xdr:col>11</xdr:col>
      <xdr:colOff>647700</xdr:colOff>
      <xdr:row>40</xdr:row>
      <xdr:rowOff>219075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315325" y="1046797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495800" y="11144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1514475</xdr:colOff>
      <xdr:row>6</xdr:row>
      <xdr:rowOff>9525</xdr:rowOff>
    </xdr:from>
    <xdr:to>
      <xdr:col>5</xdr:col>
      <xdr:colOff>1190625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4467225" y="2266950"/>
          <a:ext cx="3724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4495800" y="14954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4495800" y="11144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4495800" y="18764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4495800" y="14954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9.5" customHeight="1"/>
  <cols>
    <col min="1" max="1" width="15.875" style="105" customWidth="1"/>
    <col min="2" max="3" width="3.00390625" style="105" customWidth="1"/>
    <col min="4" max="4" width="15.00390625" style="105" bestFit="1" customWidth="1"/>
    <col min="5" max="5" width="9.875" style="105" customWidth="1"/>
    <col min="6" max="6" width="40.875" style="105" customWidth="1"/>
    <col min="7" max="7" width="81.00390625" style="105" customWidth="1"/>
    <col min="8" max="8" width="28.25390625" style="105" bestFit="1" customWidth="1"/>
    <col min="9" max="9" width="35.00390625" style="105" bestFit="1" customWidth="1"/>
    <col min="10" max="10" width="29.375" style="105" hidden="1" customWidth="1"/>
    <col min="11" max="11" width="8.50390625" style="105" bestFit="1" customWidth="1"/>
    <col min="12" max="12" width="5.50390625" style="106" bestFit="1" customWidth="1"/>
    <col min="13" max="13" width="7.50390625" style="105" bestFit="1" customWidth="1"/>
    <col min="14" max="14" width="18.375" style="105" bestFit="1" customWidth="1"/>
    <col min="15" max="15" width="6.50390625" style="105" bestFit="1" customWidth="1"/>
    <col min="16" max="16" width="5.625" style="105" customWidth="1"/>
    <col min="17" max="16384" width="9.00390625" style="105" customWidth="1"/>
  </cols>
  <sheetData>
    <row r="1" spans="1:6" ht="19.5" customHeight="1">
      <c r="A1" s="104" t="s">
        <v>782</v>
      </c>
      <c r="B1" s="104"/>
      <c r="C1" s="104"/>
      <c r="D1" s="104"/>
      <c r="E1" s="104"/>
      <c r="F1" s="104"/>
    </row>
    <row r="2" spans="5:7" ht="19.5" customHeight="1" thickBot="1">
      <c r="E2" s="107">
        <f>ROUNDDOWN(E14,-4)</f>
        <v>0</v>
      </c>
      <c r="G2" s="105" t="s">
        <v>783</v>
      </c>
    </row>
    <row r="3" spans="1:7" ht="19.5" customHeight="1" thickBot="1">
      <c r="A3" s="357" t="s">
        <v>1067</v>
      </c>
      <c r="B3" s="357"/>
      <c r="C3" s="357" t="s">
        <v>784</v>
      </c>
      <c r="D3" s="357"/>
      <c r="E3" s="108"/>
      <c r="F3" s="154">
        <v>43945</v>
      </c>
      <c r="G3" s="105" t="s">
        <v>957</v>
      </c>
    </row>
    <row r="4" spans="1:7" ht="19.5" customHeight="1">
      <c r="A4" s="367" t="s">
        <v>785</v>
      </c>
      <c r="B4" s="381" t="s">
        <v>786</v>
      </c>
      <c r="C4" s="382"/>
      <c r="D4" s="383"/>
      <c r="E4" s="109"/>
      <c r="F4" s="110">
        <f>IF(E4="","",LOOKUP(E4,'団体コード'!A$2:A$99,'団体コード'!C$2:C$99))</f>
      </c>
      <c r="G4" s="105" t="s">
        <v>999</v>
      </c>
    </row>
    <row r="5" spans="1:7" ht="19.5" customHeight="1">
      <c r="A5" s="368"/>
      <c r="B5" s="364" t="s">
        <v>787</v>
      </c>
      <c r="C5" s="365"/>
      <c r="D5" s="366"/>
      <c r="E5" s="379">
        <f>IF(E4="","",LOOKUP(E4,'団体コード'!A$2:A$99,'団体コード'!E$2:E$99))</f>
      </c>
      <c r="F5" s="380"/>
      <c r="G5" s="105" t="s">
        <v>1000</v>
      </c>
    </row>
    <row r="6" spans="1:6" ht="19.5" customHeight="1">
      <c r="A6" s="368"/>
      <c r="B6" s="358" t="s">
        <v>788</v>
      </c>
      <c r="C6" s="359"/>
      <c r="D6" s="112" t="s">
        <v>789</v>
      </c>
      <c r="E6" s="379"/>
      <c r="F6" s="380"/>
    </row>
    <row r="7" spans="1:6" ht="19.5" customHeight="1">
      <c r="A7" s="368"/>
      <c r="B7" s="360"/>
      <c r="C7" s="361"/>
      <c r="D7" s="112" t="s">
        <v>790</v>
      </c>
      <c r="E7" s="379"/>
      <c r="F7" s="380"/>
    </row>
    <row r="8" spans="1:11" ht="19.5" customHeight="1">
      <c r="A8" s="368"/>
      <c r="B8" s="360"/>
      <c r="C8" s="361"/>
      <c r="D8" s="112" t="s">
        <v>20</v>
      </c>
      <c r="E8" s="379"/>
      <c r="F8" s="380"/>
      <c r="G8" s="105" t="s">
        <v>791</v>
      </c>
      <c r="K8" s="113"/>
    </row>
    <row r="9" spans="1:6" ht="19.5" customHeight="1" thickBot="1">
      <c r="A9" s="369"/>
      <c r="B9" s="362"/>
      <c r="C9" s="363"/>
      <c r="D9" s="114" t="s">
        <v>792</v>
      </c>
      <c r="E9" s="345"/>
      <c r="F9" s="346"/>
    </row>
    <row r="10" spans="1:14" ht="19.5" customHeight="1">
      <c r="A10" s="370" t="s">
        <v>793</v>
      </c>
      <c r="B10" s="392" t="s">
        <v>794</v>
      </c>
      <c r="C10" s="393"/>
      <c r="D10" s="394"/>
      <c r="E10" s="403"/>
      <c r="F10" s="404"/>
      <c r="G10" s="105" t="s">
        <v>795</v>
      </c>
      <c r="M10" s="116"/>
      <c r="N10" s="116"/>
    </row>
    <row r="11" spans="1:15" ht="19.5" customHeight="1">
      <c r="A11" s="368"/>
      <c r="B11" s="364" t="s">
        <v>796</v>
      </c>
      <c r="C11" s="365"/>
      <c r="D11" s="366"/>
      <c r="E11" s="405"/>
      <c r="F11" s="406"/>
      <c r="G11" s="105" t="s">
        <v>797</v>
      </c>
      <c r="K11" s="117">
        <f>O11</f>
        <v>43976</v>
      </c>
      <c r="L11" s="106" t="s">
        <v>798</v>
      </c>
      <c r="M11" s="105" t="s">
        <v>1086</v>
      </c>
      <c r="N11" s="105" t="str">
        <f>CONCATENATE(YEAR($F$3),"年",L11,M11)</f>
        <v>2020年５月２５日</v>
      </c>
      <c r="O11" s="105">
        <f>IF($F$3="借入申込日　　令和　　年　　月　　日","５月２４日",DATEVALUE(N11))</f>
        <v>43976</v>
      </c>
    </row>
    <row r="12" spans="1:15" ht="19.5" customHeight="1" thickBot="1">
      <c r="A12" s="371"/>
      <c r="B12" s="386" t="s">
        <v>799</v>
      </c>
      <c r="C12" s="387"/>
      <c r="D12" s="388"/>
      <c r="E12" s="407"/>
      <c r="F12" s="408"/>
      <c r="G12" s="105" t="s">
        <v>797</v>
      </c>
      <c r="J12" s="105" t="s">
        <v>800</v>
      </c>
      <c r="K12" s="117">
        <f>O12</f>
        <v>44098</v>
      </c>
      <c r="L12" s="106" t="s">
        <v>801</v>
      </c>
      <c r="M12" s="105" t="s">
        <v>1065</v>
      </c>
      <c r="N12" s="105" t="str">
        <f>CONCATENATE(YEAR($F$3),"年",L12,M12)</f>
        <v>2020年９月２４日</v>
      </c>
      <c r="O12" s="105">
        <f>IF($F$3="借入申込日　　令和　　年　　月　　日","９月２４日",DATEVALUE(N12))</f>
        <v>44098</v>
      </c>
    </row>
    <row r="13" spans="1:15" ht="19.5" customHeight="1" thickBot="1">
      <c r="A13" s="375" t="s">
        <v>802</v>
      </c>
      <c r="B13" s="376"/>
      <c r="C13" s="377"/>
      <c r="D13" s="378"/>
      <c r="E13" s="411"/>
      <c r="F13" s="412"/>
      <c r="G13" s="105" t="s">
        <v>803</v>
      </c>
      <c r="H13" s="105" t="s">
        <v>1095</v>
      </c>
      <c r="J13" s="105" t="s">
        <v>804</v>
      </c>
      <c r="K13" s="117">
        <f>O13</f>
        <v>44279</v>
      </c>
      <c r="L13" s="106" t="s">
        <v>805</v>
      </c>
      <c r="M13" s="105" t="s">
        <v>1066</v>
      </c>
      <c r="N13" s="105" t="str">
        <f>CONCATENATE(YEAR($F$3)+1,"年",L13,M13)</f>
        <v>2021年３月２４日</v>
      </c>
      <c r="O13" s="105">
        <f>IF($F$3="借入申込日　　令和　　年　　月　　日","３月２４日",DATEVALUE(N13))</f>
        <v>44279</v>
      </c>
    </row>
    <row r="14" spans="1:10" ht="19.5" customHeight="1">
      <c r="A14" s="372" t="s">
        <v>806</v>
      </c>
      <c r="B14" s="373" t="s">
        <v>807</v>
      </c>
      <c r="C14" s="373"/>
      <c r="D14" s="115" t="s">
        <v>808</v>
      </c>
      <c r="E14" s="119"/>
      <c r="F14" s="201">
        <f>IF(E14="","",LOOKUP(E2,'起債事業区分'!H3:H93,'起債事業区分'!J3:J93))</f>
      </c>
      <c r="G14" s="105" t="s">
        <v>1147</v>
      </c>
      <c r="H14" s="105" t="s">
        <v>809</v>
      </c>
      <c r="I14" s="105" t="s">
        <v>1096</v>
      </c>
      <c r="J14" s="105" t="s">
        <v>923</v>
      </c>
    </row>
    <row r="15" spans="1:10" ht="19.5" customHeight="1">
      <c r="A15" s="372"/>
      <c r="B15" s="374"/>
      <c r="C15" s="374"/>
      <c r="D15" s="111" t="s">
        <v>810</v>
      </c>
      <c r="E15" s="202">
        <f>ROUNDDOWN(E14/100,0)</f>
        <v>0</v>
      </c>
      <c r="F15" s="203">
        <f>IF(E14="","",LOOKUP(E15,'起債事業区分'!K3:K93,'起債事業区分'!L3:L93))</f>
      </c>
      <c r="G15" s="105" t="s">
        <v>1148</v>
      </c>
      <c r="H15" s="105" t="s">
        <v>811</v>
      </c>
      <c r="I15" s="105" t="s">
        <v>649</v>
      </c>
      <c r="J15" s="105" t="s">
        <v>812</v>
      </c>
    </row>
    <row r="16" spans="1:10" ht="19.5" customHeight="1">
      <c r="A16" s="372"/>
      <c r="B16" s="374"/>
      <c r="C16" s="374"/>
      <c r="D16" s="111" t="s">
        <v>813</v>
      </c>
      <c r="E16" s="202">
        <f>IF(MOD(E14,100)=0,"",E14)</f>
      </c>
      <c r="F16" s="203">
        <f>IF(E14="","",LOOKUP(E16,'起債事業区分'!H3:H93,'起債事業区分'!J3:J93))</f>
      </c>
      <c r="G16" s="105" t="s">
        <v>1149</v>
      </c>
      <c r="H16" s="105" t="s">
        <v>814</v>
      </c>
      <c r="I16" s="105" t="s">
        <v>650</v>
      </c>
      <c r="J16" s="105" t="s">
        <v>815</v>
      </c>
    </row>
    <row r="17" spans="1:9" ht="19.5" customHeight="1">
      <c r="A17" s="372"/>
      <c r="B17" s="374" t="s">
        <v>816</v>
      </c>
      <c r="C17" s="374"/>
      <c r="D17" s="111" t="s">
        <v>817</v>
      </c>
      <c r="E17" s="120"/>
      <c r="F17" s="203">
        <f>IF(E17="","",LOOKUP(E17,'目的別'!E3:E40,'目的別'!G3:G40))</f>
      </c>
      <c r="G17" s="105" t="s">
        <v>1094</v>
      </c>
      <c r="I17" s="105" t="s">
        <v>651</v>
      </c>
    </row>
    <row r="18" spans="1:9" ht="19.5" customHeight="1" thickBot="1">
      <c r="A18" s="372"/>
      <c r="B18" s="395"/>
      <c r="C18" s="395"/>
      <c r="D18" s="118" t="s">
        <v>818</v>
      </c>
      <c r="E18" s="121"/>
      <c r="F18" s="204">
        <f>IF(E18="","",LOOKUP(E18,'性質別'!D3:D19,'性質別'!F3:F19))</f>
      </c>
      <c r="G18" s="105" t="s">
        <v>1093</v>
      </c>
      <c r="I18" s="105" t="s">
        <v>1089</v>
      </c>
    </row>
    <row r="19" spans="1:9" ht="39.75" customHeight="1">
      <c r="A19" s="367" t="s">
        <v>819</v>
      </c>
      <c r="B19" s="381" t="s">
        <v>820</v>
      </c>
      <c r="C19" s="382"/>
      <c r="D19" s="383"/>
      <c r="E19" s="409"/>
      <c r="F19" s="410"/>
      <c r="G19" s="105" t="s">
        <v>821</v>
      </c>
      <c r="I19" s="105" t="s">
        <v>912</v>
      </c>
    </row>
    <row r="20" spans="1:9" ht="19.5" customHeight="1">
      <c r="A20" s="368"/>
      <c r="B20" s="364" t="s">
        <v>822</v>
      </c>
      <c r="C20" s="365"/>
      <c r="D20" s="366"/>
      <c r="E20" s="349"/>
      <c r="F20" s="350"/>
      <c r="G20" s="105" t="s">
        <v>823</v>
      </c>
      <c r="I20" s="105" t="s">
        <v>1088</v>
      </c>
    </row>
    <row r="21" spans="1:9" ht="19.5" customHeight="1">
      <c r="A21" s="368"/>
      <c r="B21" s="364" t="s">
        <v>824</v>
      </c>
      <c r="C21" s="365"/>
      <c r="D21" s="366"/>
      <c r="E21" s="349"/>
      <c r="F21" s="350"/>
      <c r="G21" s="105" t="s">
        <v>825</v>
      </c>
      <c r="I21" s="105" t="s">
        <v>1090</v>
      </c>
    </row>
    <row r="22" spans="1:9" ht="19.5" customHeight="1">
      <c r="A22" s="368"/>
      <c r="B22" s="399" t="s">
        <v>826</v>
      </c>
      <c r="C22" s="400"/>
      <c r="D22" s="111" t="s">
        <v>827</v>
      </c>
      <c r="E22" s="351"/>
      <c r="F22" s="352"/>
      <c r="G22" s="105" t="s">
        <v>828</v>
      </c>
      <c r="I22" s="105" t="s">
        <v>1091</v>
      </c>
    </row>
    <row r="23" spans="1:9" ht="19.5" customHeight="1">
      <c r="A23" s="368"/>
      <c r="B23" s="401"/>
      <c r="C23" s="402"/>
      <c r="D23" s="111" t="s">
        <v>829</v>
      </c>
      <c r="E23" s="351"/>
      <c r="F23" s="352"/>
      <c r="G23" s="105" t="s">
        <v>993</v>
      </c>
      <c r="I23" s="317" t="s">
        <v>1092</v>
      </c>
    </row>
    <row r="24" spans="1:9" ht="39.75" customHeight="1" thickBot="1">
      <c r="A24" s="369"/>
      <c r="B24" s="389" t="s">
        <v>830</v>
      </c>
      <c r="C24" s="390"/>
      <c r="D24" s="391"/>
      <c r="E24" s="353"/>
      <c r="F24" s="354"/>
      <c r="G24" s="122" t="s">
        <v>831</v>
      </c>
      <c r="I24" s="105" t="s">
        <v>654</v>
      </c>
    </row>
    <row r="25" spans="1:9" ht="19.5" customHeight="1">
      <c r="A25" s="370" t="s">
        <v>832</v>
      </c>
      <c r="B25" s="392" t="s">
        <v>833</v>
      </c>
      <c r="C25" s="393"/>
      <c r="D25" s="394"/>
      <c r="E25" s="355"/>
      <c r="F25" s="356"/>
      <c r="G25" s="105" t="s">
        <v>834</v>
      </c>
      <c r="I25" s="105" t="s">
        <v>655</v>
      </c>
    </row>
    <row r="26" spans="1:9" ht="19.5" customHeight="1">
      <c r="A26" s="368"/>
      <c r="B26" s="364" t="s">
        <v>835</v>
      </c>
      <c r="C26" s="365"/>
      <c r="D26" s="366"/>
      <c r="E26" s="343"/>
      <c r="F26" s="344"/>
      <c r="G26" s="105" t="s">
        <v>951</v>
      </c>
      <c r="I26" s="105" t="s">
        <v>656</v>
      </c>
    </row>
    <row r="27" spans="1:9" ht="19.5" customHeight="1">
      <c r="A27" s="368"/>
      <c r="B27" s="358" t="s">
        <v>836</v>
      </c>
      <c r="C27" s="359"/>
      <c r="D27" s="111" t="s">
        <v>837</v>
      </c>
      <c r="E27" s="343"/>
      <c r="F27" s="344"/>
      <c r="G27" s="105" t="s">
        <v>838</v>
      </c>
      <c r="I27" s="105" t="s">
        <v>657</v>
      </c>
    </row>
    <row r="28" spans="1:9" ht="19.5" customHeight="1">
      <c r="A28" s="368"/>
      <c r="B28" s="360"/>
      <c r="C28" s="361"/>
      <c r="D28" s="111" t="s">
        <v>839</v>
      </c>
      <c r="E28" s="343"/>
      <c r="F28" s="344"/>
      <c r="G28" s="105" t="s">
        <v>840</v>
      </c>
      <c r="I28" s="105" t="s">
        <v>658</v>
      </c>
    </row>
    <row r="29" spans="1:7" ht="19.5" customHeight="1">
      <c r="A29" s="368"/>
      <c r="B29" s="384"/>
      <c r="C29" s="385"/>
      <c r="D29" s="111" t="s">
        <v>841</v>
      </c>
      <c r="E29" s="343"/>
      <c r="F29" s="344"/>
      <c r="G29" s="105" t="s">
        <v>842</v>
      </c>
    </row>
    <row r="30" spans="1:7" ht="19.5" customHeight="1">
      <c r="A30" s="368"/>
      <c r="B30" s="358" t="s">
        <v>843</v>
      </c>
      <c r="C30" s="359"/>
      <c r="D30" s="111" t="s">
        <v>844</v>
      </c>
      <c r="E30" s="343"/>
      <c r="F30" s="344"/>
      <c r="G30" s="105" t="s">
        <v>950</v>
      </c>
    </row>
    <row r="31" spans="1:7" ht="19.5" customHeight="1">
      <c r="A31" s="368"/>
      <c r="B31" s="384"/>
      <c r="C31" s="385"/>
      <c r="D31" s="111" t="s">
        <v>845</v>
      </c>
      <c r="E31" s="343"/>
      <c r="F31" s="344"/>
      <c r="G31" s="105" t="s">
        <v>846</v>
      </c>
    </row>
    <row r="32" spans="1:7" ht="19.5" customHeight="1">
      <c r="A32" s="368"/>
      <c r="B32" s="364" t="s">
        <v>847</v>
      </c>
      <c r="C32" s="365"/>
      <c r="D32" s="366"/>
      <c r="E32" s="343"/>
      <c r="F32" s="344"/>
      <c r="G32" s="105" t="s">
        <v>848</v>
      </c>
    </row>
    <row r="33" spans="1:7" ht="19.5" customHeight="1" thickBot="1">
      <c r="A33" s="371"/>
      <c r="B33" s="386" t="s">
        <v>849</v>
      </c>
      <c r="C33" s="387"/>
      <c r="D33" s="388"/>
      <c r="E33" s="347"/>
      <c r="F33" s="348"/>
      <c r="G33" s="105" t="s">
        <v>850</v>
      </c>
    </row>
    <row r="34" spans="1:7" ht="19.5" customHeight="1">
      <c r="A34" s="367" t="s">
        <v>851</v>
      </c>
      <c r="B34" s="396" t="s">
        <v>1085</v>
      </c>
      <c r="C34" s="397"/>
      <c r="D34" s="398"/>
      <c r="E34" s="339"/>
      <c r="F34" s="340"/>
      <c r="G34" s="105" t="s">
        <v>852</v>
      </c>
    </row>
    <row r="35" spans="1:7" ht="19.5" customHeight="1" thickBot="1">
      <c r="A35" s="369"/>
      <c r="B35" s="389" t="s">
        <v>853</v>
      </c>
      <c r="C35" s="390"/>
      <c r="D35" s="391"/>
      <c r="E35" s="341"/>
      <c r="F35" s="342"/>
      <c r="G35" s="105" t="s">
        <v>854</v>
      </c>
    </row>
    <row r="44" ht="32.25" customHeight="1"/>
    <row r="45" ht="27.75" customHeight="1"/>
    <row r="53" ht="33" customHeight="1"/>
  </sheetData>
  <sheetProtection formatRows="0"/>
  <mergeCells count="56">
    <mergeCell ref="B10:D10"/>
    <mergeCell ref="E10:F10"/>
    <mergeCell ref="E11:F11"/>
    <mergeCell ref="E12:F12"/>
    <mergeCell ref="E19:F19"/>
    <mergeCell ref="E13:F13"/>
    <mergeCell ref="A25:A33"/>
    <mergeCell ref="A34:A35"/>
    <mergeCell ref="B26:D26"/>
    <mergeCell ref="B19:D19"/>
    <mergeCell ref="B34:D34"/>
    <mergeCell ref="B35:D35"/>
    <mergeCell ref="B22:C23"/>
    <mergeCell ref="B32:D32"/>
    <mergeCell ref="B33:D33"/>
    <mergeCell ref="B27:C29"/>
    <mergeCell ref="B30:C31"/>
    <mergeCell ref="B11:D11"/>
    <mergeCell ref="B12:D12"/>
    <mergeCell ref="B21:D21"/>
    <mergeCell ref="B24:D24"/>
    <mergeCell ref="B25:D25"/>
    <mergeCell ref="B17:C18"/>
    <mergeCell ref="E5:F5"/>
    <mergeCell ref="E7:F7"/>
    <mergeCell ref="E6:F6"/>
    <mergeCell ref="B4:D4"/>
    <mergeCell ref="B5:D5"/>
    <mergeCell ref="E8:F8"/>
    <mergeCell ref="A3:B3"/>
    <mergeCell ref="C3:D3"/>
    <mergeCell ref="B6:C9"/>
    <mergeCell ref="B20:D20"/>
    <mergeCell ref="A4:A9"/>
    <mergeCell ref="A10:A12"/>
    <mergeCell ref="A19:A24"/>
    <mergeCell ref="A14:A18"/>
    <mergeCell ref="B14:C16"/>
    <mergeCell ref="A13:D13"/>
    <mergeCell ref="E9:F9"/>
    <mergeCell ref="E26:F26"/>
    <mergeCell ref="E33:F33"/>
    <mergeCell ref="E20:F20"/>
    <mergeCell ref="E21:F21"/>
    <mergeCell ref="E22:F22"/>
    <mergeCell ref="E23:F23"/>
    <mergeCell ref="E24:F24"/>
    <mergeCell ref="E25:F25"/>
    <mergeCell ref="E34:F34"/>
    <mergeCell ref="E35:F35"/>
    <mergeCell ref="E27:F27"/>
    <mergeCell ref="E28:F28"/>
    <mergeCell ref="E29:F29"/>
    <mergeCell ref="E30:F30"/>
    <mergeCell ref="E31:F31"/>
    <mergeCell ref="E32:F32"/>
  </mergeCells>
  <dataValidations count="2">
    <dataValidation errorStyle="information" type="list" allowBlank="1" showInputMessage="1" sqref="E11:F11">
      <formula1>$K$11:$K$13</formula1>
    </dataValidation>
    <dataValidation type="list" allowBlank="1" showInputMessage="1" showErrorMessage="1" sqref="E12:F12">
      <formula1>$J$12:$J$16</formula1>
    </dataValidation>
  </dataValidation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&amp;L&amp;"ＭＳ 明朝,標準"&amp;10様式第2号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J7" sqref="J7"/>
    </sheetView>
  </sheetViews>
  <sheetFormatPr defaultColWidth="9.00390625" defaultRowHeight="19.5" customHeight="1"/>
  <cols>
    <col min="1" max="4" width="9.00390625" style="88" customWidth="1"/>
    <col min="5" max="5" width="13.375" style="88" customWidth="1"/>
    <col min="6" max="12" width="9.00390625" style="88" customWidth="1"/>
    <col min="13" max="13" width="5.125" style="88" customWidth="1"/>
    <col min="14" max="17" width="9.00390625" style="88" customWidth="1"/>
    <col min="18" max="18" width="9.00390625" style="88" hidden="1" customWidth="1"/>
    <col min="19" max="16384" width="9.00390625" style="88" customWidth="1"/>
  </cols>
  <sheetData>
    <row r="1" spans="8:13" ht="19.5" customHeight="1">
      <c r="H1" s="417" t="s">
        <v>1026</v>
      </c>
      <c r="I1" s="417"/>
      <c r="J1" s="417"/>
      <c r="K1" s="89">
        <f>LEFT(E17,2)</f>
      </c>
      <c r="L1" s="416" t="s">
        <v>719</v>
      </c>
      <c r="M1" s="416"/>
    </row>
    <row r="2" spans="1:13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ht="19.5" customHeight="1">
      <c r="A3" s="413" t="s">
        <v>888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</row>
    <row r="4" spans="1:13" ht="19.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1:13" ht="19.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</row>
    <row r="6" spans="1:13" ht="19.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4"/>
    </row>
    <row r="7" spans="1:13" ht="19.5" customHeight="1">
      <c r="A7" s="212" t="s">
        <v>723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</row>
    <row r="8" spans="1:13" ht="19.5" customHeight="1">
      <c r="A8" s="212"/>
      <c r="B8" s="213"/>
      <c r="C8" s="213"/>
      <c r="D8" s="419" t="str">
        <f>IF('事業概要書'!E10="","金　　　　　　　　　　　　円",'事業概要書'!E10)</f>
        <v>金　　　　　　　　　　　　円</v>
      </c>
      <c r="E8" s="419"/>
      <c r="F8" s="419"/>
      <c r="G8" s="419"/>
      <c r="H8" s="419"/>
      <c r="I8" s="213"/>
      <c r="J8" s="213"/>
      <c r="K8" s="213"/>
      <c r="L8" s="213"/>
      <c r="M8" s="214"/>
    </row>
    <row r="9" spans="1:13" ht="19.5" customHeight="1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</row>
    <row r="10" spans="1:13" ht="19.5" customHeight="1">
      <c r="A10" s="212" t="s">
        <v>734</v>
      </c>
      <c r="B10" s="213"/>
      <c r="C10" s="215"/>
      <c r="D10" s="213"/>
      <c r="E10" s="213"/>
      <c r="F10" s="213"/>
      <c r="G10" s="213"/>
      <c r="H10" s="213"/>
      <c r="I10" s="213"/>
      <c r="J10" s="213"/>
      <c r="K10" s="213"/>
      <c r="L10" s="213"/>
      <c r="M10" s="214"/>
    </row>
    <row r="11" spans="1:13" ht="19.5" customHeight="1">
      <c r="A11" s="212"/>
      <c r="B11" s="213"/>
      <c r="C11" s="213" t="s">
        <v>736</v>
      </c>
      <c r="D11" s="213"/>
      <c r="E11" s="205">
        <f>IF('事業概要書'!E13="","",'事業概要書'!E13)</f>
      </c>
      <c r="F11" s="213"/>
      <c r="G11" s="213"/>
      <c r="H11" s="213"/>
      <c r="I11" s="213"/>
      <c r="J11" s="213"/>
      <c r="K11" s="213"/>
      <c r="L11" s="213"/>
      <c r="M11" s="214"/>
    </row>
    <row r="12" spans="1:13" ht="19.5" customHeight="1">
      <c r="A12" s="212"/>
      <c r="B12" s="213"/>
      <c r="C12" s="213" t="s">
        <v>735</v>
      </c>
      <c r="D12" s="213"/>
      <c r="E12" s="213"/>
      <c r="F12" s="428">
        <f>'事業概要書'!F14</f>
      </c>
      <c r="G12" s="428"/>
      <c r="H12" s="428"/>
      <c r="I12" s="428"/>
      <c r="J12" s="428"/>
      <c r="K12" s="213"/>
      <c r="L12" s="213"/>
      <c r="M12" s="214"/>
    </row>
    <row r="13" spans="1:13" ht="19.5" customHeight="1">
      <c r="A13" s="212"/>
      <c r="B13" s="213"/>
      <c r="C13" s="213"/>
      <c r="D13" s="213"/>
      <c r="E13" s="213"/>
      <c r="F13" s="428">
        <f>'事業概要書'!F15</f>
      </c>
      <c r="G13" s="428"/>
      <c r="H13" s="428"/>
      <c r="I13" s="428"/>
      <c r="J13" s="428"/>
      <c r="K13" s="213"/>
      <c r="L13" s="213"/>
      <c r="M13" s="214"/>
    </row>
    <row r="14" spans="1:13" ht="19.5" customHeight="1">
      <c r="A14" s="212"/>
      <c r="B14" s="213"/>
      <c r="C14" s="213"/>
      <c r="D14" s="213"/>
      <c r="E14" s="213"/>
      <c r="F14" s="428">
        <f>'事業概要書'!F16</f>
      </c>
      <c r="G14" s="428"/>
      <c r="H14" s="428"/>
      <c r="I14" s="428"/>
      <c r="J14" s="428"/>
      <c r="K14" s="213"/>
      <c r="L14" s="213"/>
      <c r="M14" s="214"/>
    </row>
    <row r="15" spans="1:13" ht="19.5" customHeight="1">
      <c r="A15" s="212"/>
      <c r="B15" s="213"/>
      <c r="C15" s="213"/>
      <c r="D15" s="213"/>
      <c r="E15" s="213"/>
      <c r="F15" s="155"/>
      <c r="G15" s="155"/>
      <c r="H15" s="155"/>
      <c r="I15" s="155"/>
      <c r="J15" s="155"/>
      <c r="K15" s="213"/>
      <c r="L15" s="213"/>
      <c r="M15" s="214"/>
    </row>
    <row r="16" spans="1:13" ht="19.5" customHeight="1">
      <c r="A16" s="221" t="s">
        <v>724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4"/>
    </row>
    <row r="17" spans="1:13" ht="19.5" customHeight="1">
      <c r="A17" s="212"/>
      <c r="B17" s="213"/>
      <c r="C17" s="213"/>
      <c r="D17" s="213"/>
      <c r="E17" s="418">
        <f>IF('事業概要書'!E12="","",'事業概要書'!E12)</f>
      </c>
      <c r="F17" s="418"/>
      <c r="G17" s="418"/>
      <c r="H17" s="418"/>
      <c r="I17" s="418"/>
      <c r="J17" s="213"/>
      <c r="K17" s="213"/>
      <c r="L17" s="213"/>
      <c r="M17" s="214"/>
    </row>
    <row r="18" spans="1:13" ht="19.5" customHeight="1">
      <c r="A18" s="212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4"/>
    </row>
    <row r="19" spans="1:13" ht="19.5" customHeight="1">
      <c r="A19" s="221" t="s">
        <v>725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</row>
    <row r="20" spans="1:13" ht="19.5" customHeight="1">
      <c r="A20" s="212"/>
      <c r="B20" s="213"/>
      <c r="C20" s="213"/>
      <c r="D20" s="213"/>
      <c r="E20" s="425" t="s">
        <v>732</v>
      </c>
      <c r="F20" s="425"/>
      <c r="G20" s="425"/>
      <c r="H20" s="425"/>
      <c r="I20" s="425"/>
      <c r="J20" s="213"/>
      <c r="K20" s="213"/>
      <c r="L20" s="213"/>
      <c r="M20" s="214"/>
    </row>
    <row r="21" spans="1:13" ht="19.5" customHeight="1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4"/>
    </row>
    <row r="22" spans="1:13" ht="19.5" customHeight="1">
      <c r="A22" s="221" t="s">
        <v>726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</row>
    <row r="23" spans="1:13" ht="19.5" customHeight="1">
      <c r="A23" s="212"/>
      <c r="B23" s="213"/>
      <c r="C23" s="213"/>
      <c r="D23" s="213"/>
      <c r="E23" s="424" t="str">
        <f>IF('事業概要書'!E11="","　　　　　年　　　月　　　日",'事業概要書'!E11)</f>
        <v>　　　　　年　　　月　　　日</v>
      </c>
      <c r="F23" s="424"/>
      <c r="G23" s="424"/>
      <c r="H23" s="424"/>
      <c r="I23" s="424"/>
      <c r="J23" s="213"/>
      <c r="K23" s="213"/>
      <c r="L23" s="213"/>
      <c r="M23" s="214"/>
    </row>
    <row r="24" spans="1:18" ht="19.5" customHeight="1">
      <c r="A24" s="212"/>
      <c r="B24" s="213"/>
      <c r="C24" s="213"/>
      <c r="D24" s="213"/>
      <c r="E24" s="222" t="s">
        <v>733</v>
      </c>
      <c r="F24" s="222"/>
      <c r="G24" s="222"/>
      <c r="H24" s="222"/>
      <c r="I24" s="222"/>
      <c r="J24" s="213"/>
      <c r="K24" s="213"/>
      <c r="L24" s="213"/>
      <c r="M24" s="214"/>
      <c r="R24" s="88" t="s">
        <v>714</v>
      </c>
    </row>
    <row r="25" spans="1:18" ht="19.5" customHeight="1">
      <c r="A25" s="221" t="s">
        <v>727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92"/>
      <c r="R25" s="88" t="s">
        <v>715</v>
      </c>
    </row>
    <row r="26" spans="1:14" ht="30" customHeight="1">
      <c r="A26" s="221" t="s">
        <v>728</v>
      </c>
      <c r="B26" s="213"/>
      <c r="C26" s="213"/>
      <c r="D26" s="213"/>
      <c r="E26" s="213"/>
      <c r="F26" s="425"/>
      <c r="G26" s="425"/>
      <c r="H26" s="425"/>
      <c r="I26" s="216" t="s">
        <v>711</v>
      </c>
      <c r="J26" s="425"/>
      <c r="K26" s="425"/>
      <c r="L26" s="96" t="s">
        <v>712</v>
      </c>
      <c r="M26" s="214"/>
      <c r="N26" s="91"/>
    </row>
    <row r="27" spans="1:13" ht="30" customHeight="1">
      <c r="A27" s="221" t="s">
        <v>729</v>
      </c>
      <c r="B27" s="213"/>
      <c r="C27" s="213"/>
      <c r="D27" s="213"/>
      <c r="E27" s="213"/>
      <c r="F27" s="213"/>
      <c r="G27" s="96" t="s">
        <v>714</v>
      </c>
      <c r="H27" s="96" t="s">
        <v>713</v>
      </c>
      <c r="I27" s="420"/>
      <c r="J27" s="420"/>
      <c r="K27" s="420"/>
      <c r="L27" s="420"/>
      <c r="M27" s="214"/>
    </row>
    <row r="28" spans="1:13" ht="30" customHeight="1">
      <c r="A28" s="221" t="s">
        <v>730</v>
      </c>
      <c r="B28" s="213"/>
      <c r="C28" s="213"/>
      <c r="D28" s="213"/>
      <c r="E28" s="213"/>
      <c r="F28" s="425"/>
      <c r="G28" s="425"/>
      <c r="H28" s="425"/>
      <c r="I28" s="425"/>
      <c r="J28" s="426"/>
      <c r="K28" s="426"/>
      <c r="L28" s="426"/>
      <c r="M28" s="427"/>
    </row>
    <row r="29" spans="1:13" ht="19.5" customHeight="1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</row>
    <row r="30" spans="1:13" ht="19.5" customHeight="1">
      <c r="A30" s="221" t="s">
        <v>731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4"/>
    </row>
    <row r="31" spans="1:13" ht="30" customHeight="1">
      <c r="A31" s="212"/>
      <c r="B31" s="213"/>
      <c r="C31" s="213"/>
      <c r="D31" s="213"/>
      <c r="E31" s="213"/>
      <c r="F31" s="418">
        <f>IF(F26="","",F26)</f>
      </c>
      <c r="G31" s="418"/>
      <c r="H31" s="418"/>
      <c r="I31" s="216" t="s">
        <v>711</v>
      </c>
      <c r="J31" s="418">
        <f>IF(J26="","",J26)</f>
      </c>
      <c r="K31" s="418"/>
      <c r="L31" s="96" t="s">
        <v>712</v>
      </c>
      <c r="M31" s="214"/>
    </row>
    <row r="32" spans="1:13" ht="19.5" customHeight="1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</row>
    <row r="33" spans="1:13" ht="19.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19.5" customHeight="1">
      <c r="A34" s="212"/>
      <c r="B34" s="428" t="s">
        <v>716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9"/>
    </row>
    <row r="35" spans="1:13" ht="19.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4"/>
    </row>
    <row r="36" spans="1:13" ht="19.5" customHeigh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</row>
    <row r="37" spans="1:13" ht="19.5" customHeight="1">
      <c r="A37" s="212"/>
      <c r="B37" s="422">
        <f>IF('事業概要書'!F3="","",'事業概要書'!F3)</f>
        <v>43945</v>
      </c>
      <c r="C37" s="422"/>
      <c r="D37" s="422"/>
      <c r="E37" s="422"/>
      <c r="F37" s="213"/>
      <c r="G37" s="213"/>
      <c r="H37" s="213"/>
      <c r="I37" s="213"/>
      <c r="J37" s="213"/>
      <c r="K37" s="213"/>
      <c r="L37" s="213"/>
      <c r="M37" s="214"/>
    </row>
    <row r="38" spans="1:13" ht="19.5" customHeight="1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</row>
    <row r="39" spans="1:13" ht="19.5" customHeight="1">
      <c r="A39" s="212"/>
      <c r="B39" s="213"/>
      <c r="C39" s="213"/>
      <c r="D39" s="213"/>
      <c r="E39" s="423" t="s">
        <v>717</v>
      </c>
      <c r="F39" s="423"/>
      <c r="G39" s="428">
        <f>'事業概要書'!F4</f>
      </c>
      <c r="H39" s="428"/>
      <c r="I39" s="428"/>
      <c r="J39" s="428"/>
      <c r="K39" s="428"/>
      <c r="L39" s="428"/>
      <c r="M39" s="429"/>
    </row>
    <row r="40" spans="1:13" ht="19.5" customHeight="1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4"/>
    </row>
    <row r="41" spans="1:13" ht="19.5" customHeight="1">
      <c r="A41" s="212"/>
      <c r="B41" s="213"/>
      <c r="C41" s="213"/>
      <c r="D41" s="213"/>
      <c r="E41" s="423" t="s">
        <v>718</v>
      </c>
      <c r="F41" s="423"/>
      <c r="G41" s="425"/>
      <c r="H41" s="425"/>
      <c r="I41" s="425"/>
      <c r="J41" s="425"/>
      <c r="K41" s="425"/>
      <c r="L41" s="425"/>
      <c r="M41" s="214"/>
    </row>
    <row r="42" spans="1:13" ht="19.5" customHeight="1">
      <c r="A42" s="212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4"/>
    </row>
    <row r="43" spans="1:13" ht="19.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</row>
    <row r="44" spans="1:13" ht="19.5" customHeight="1">
      <c r="A44" s="212"/>
      <c r="B44" s="421" t="s">
        <v>889</v>
      </c>
      <c r="C44" s="421"/>
      <c r="D44" s="421"/>
      <c r="E44" s="421"/>
      <c r="F44" s="421"/>
      <c r="G44" s="213"/>
      <c r="H44" s="213"/>
      <c r="I44" s="213"/>
      <c r="J44" s="213"/>
      <c r="K44" s="213"/>
      <c r="L44" s="213"/>
      <c r="M44" s="214"/>
    </row>
    <row r="45" spans="1:13" ht="19.5" customHeight="1">
      <c r="A45" s="212"/>
      <c r="B45" s="217" t="s">
        <v>879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4"/>
    </row>
    <row r="46" spans="1:13" ht="19.5" customHeight="1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20"/>
    </row>
    <row r="47" spans="1:2" ht="19.5" customHeight="1">
      <c r="A47" s="90" t="s">
        <v>720</v>
      </c>
      <c r="B47" s="88" t="s">
        <v>721</v>
      </c>
    </row>
    <row r="48" ht="19.5" customHeight="1">
      <c r="B48" s="88" t="s">
        <v>722</v>
      </c>
    </row>
    <row r="49" ht="19.5" customHeight="1">
      <c r="B49" s="88" t="s">
        <v>997</v>
      </c>
    </row>
  </sheetData>
  <sheetProtection formatRows="0"/>
  <mergeCells count="24">
    <mergeCell ref="E41:F41"/>
    <mergeCell ref="G39:M39"/>
    <mergeCell ref="G41:L41"/>
    <mergeCell ref="F12:J12"/>
    <mergeCell ref="F14:J14"/>
    <mergeCell ref="F13:J13"/>
    <mergeCell ref="E20:I20"/>
    <mergeCell ref="B34:M34"/>
    <mergeCell ref="B44:F44"/>
    <mergeCell ref="B37:E37"/>
    <mergeCell ref="E39:F39"/>
    <mergeCell ref="E23:I23"/>
    <mergeCell ref="F26:H26"/>
    <mergeCell ref="J26:K26"/>
    <mergeCell ref="J28:M28"/>
    <mergeCell ref="F31:H31"/>
    <mergeCell ref="J31:K31"/>
    <mergeCell ref="F28:I28"/>
    <mergeCell ref="A3:M3"/>
    <mergeCell ref="L1:M1"/>
    <mergeCell ref="H1:J1"/>
    <mergeCell ref="E17:I17"/>
    <mergeCell ref="D8:H8"/>
    <mergeCell ref="I27:L27"/>
  </mergeCells>
  <dataValidations count="1">
    <dataValidation type="list" showInputMessage="1" showErrorMessage="1" sqref="G27">
      <formula1>$R$24:$R$25</formula1>
    </dataValidation>
  </dataValidations>
  <printOptions/>
  <pageMargins left="0.76" right="0.1968503937007874" top="0.9448818897637796" bottom="0.7480314960629921" header="0.5118110236220472" footer="0.31496062992125984"/>
  <pageSetup horizontalDpi="600" verticalDpi="600" orientation="portrait" paperSize="9" scale="74" r:id="rId2"/>
  <headerFooter>
    <oddHeader>&amp;L様式第1号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5" customWidth="1"/>
    <col min="2" max="2" width="33.125" style="3" customWidth="1"/>
    <col min="3" max="3" width="25.625" style="3" customWidth="1"/>
    <col min="4" max="4" width="15.625" style="3" customWidth="1"/>
    <col min="5" max="5" width="11.875" style="3" customWidth="1"/>
    <col min="6" max="6" width="16.625" style="4" customWidth="1"/>
    <col min="7" max="7" width="1.25" style="3" customWidth="1"/>
    <col min="8" max="16384" width="9.00390625" style="3" customWidth="1"/>
  </cols>
  <sheetData>
    <row r="1" spans="2:6" ht="25.5" customHeight="1">
      <c r="B1" s="7" t="s">
        <v>1068</v>
      </c>
      <c r="C1" s="1"/>
      <c r="D1" s="1"/>
      <c r="E1" s="1"/>
      <c r="F1" s="2"/>
    </row>
    <row r="2" spans="1:6" ht="25.5" customHeight="1">
      <c r="A2" s="466" t="s">
        <v>1069</v>
      </c>
      <c r="B2" s="466"/>
      <c r="C2" s="466"/>
      <c r="D2" s="466"/>
      <c r="E2" s="466"/>
      <c r="F2" s="466"/>
    </row>
    <row r="3" spans="3:6" ht="36.75" customHeight="1">
      <c r="C3" s="156" t="s">
        <v>4</v>
      </c>
      <c r="D3" s="442" t="s">
        <v>1070</v>
      </c>
      <c r="E3" s="442"/>
      <c r="F3" s="442"/>
    </row>
    <row r="4" spans="3:6" ht="30" customHeight="1">
      <c r="C4" s="156" t="s">
        <v>5</v>
      </c>
      <c r="D4" s="443"/>
      <c r="E4" s="443"/>
      <c r="F4" s="443"/>
    </row>
    <row r="5" spans="3:6" ht="30" customHeight="1">
      <c r="C5" s="156" t="s">
        <v>6</v>
      </c>
      <c r="D5" s="157" t="s">
        <v>944</v>
      </c>
      <c r="E5" s="157" t="s">
        <v>945</v>
      </c>
      <c r="F5" s="225" t="s">
        <v>1001</v>
      </c>
    </row>
    <row r="6" spans="3:6" ht="30" customHeight="1">
      <c r="C6" s="156" t="s">
        <v>943</v>
      </c>
      <c r="D6" s="438" t="s">
        <v>19</v>
      </c>
      <c r="E6" s="438"/>
      <c r="F6" s="438"/>
    </row>
    <row r="7" ht="15" thickBot="1">
      <c r="F7" s="153"/>
    </row>
    <row r="8" spans="1:6" ht="30" customHeight="1" thickBot="1">
      <c r="A8" s="338" t="s">
        <v>0</v>
      </c>
      <c r="B8" s="8" t="s">
        <v>3</v>
      </c>
      <c r="C8" s="8" t="s">
        <v>1155</v>
      </c>
      <c r="D8" s="8" t="s">
        <v>1</v>
      </c>
      <c r="E8" s="8" t="s">
        <v>2</v>
      </c>
      <c r="F8" s="199" t="s">
        <v>994</v>
      </c>
    </row>
    <row r="9" spans="1:6" ht="22.5" customHeight="1">
      <c r="A9" s="434">
        <f>IF(B9="","",1)</f>
      </c>
      <c r="B9" s="436"/>
      <c r="C9" s="436"/>
      <c r="D9" s="435"/>
      <c r="E9" s="444"/>
      <c r="F9" s="446"/>
    </row>
    <row r="10" spans="1:6" ht="22.5" customHeight="1">
      <c r="A10" s="433"/>
      <c r="B10" s="437"/>
      <c r="C10" s="431"/>
      <c r="D10" s="435"/>
      <c r="E10" s="445"/>
      <c r="F10" s="447"/>
    </row>
    <row r="11" spans="1:6" ht="22.5" customHeight="1">
      <c r="A11" s="432">
        <f>IF(B11="","",A9+1)</f>
      </c>
      <c r="B11" s="439"/>
      <c r="C11" s="430"/>
      <c r="D11" s="435"/>
      <c r="E11" s="448"/>
      <c r="F11" s="440"/>
    </row>
    <row r="12" spans="1:6" ht="22.5" customHeight="1">
      <c r="A12" s="433"/>
      <c r="B12" s="439"/>
      <c r="C12" s="431"/>
      <c r="D12" s="435"/>
      <c r="E12" s="448"/>
      <c r="F12" s="441"/>
    </row>
    <row r="13" spans="1:6" ht="22.5" customHeight="1">
      <c r="A13" s="432">
        <f>IF(B13="","",A11+1)</f>
      </c>
      <c r="B13" s="430"/>
      <c r="C13" s="430"/>
      <c r="D13" s="435"/>
      <c r="E13" s="448"/>
      <c r="F13" s="440"/>
    </row>
    <row r="14" spans="1:6" ht="22.5" customHeight="1">
      <c r="A14" s="433"/>
      <c r="B14" s="431"/>
      <c r="C14" s="431"/>
      <c r="D14" s="435"/>
      <c r="E14" s="448"/>
      <c r="F14" s="441"/>
    </row>
    <row r="15" spans="1:6" ht="22.5" customHeight="1">
      <c r="A15" s="432">
        <f>IF(B15="","",A13+1)</f>
      </c>
      <c r="B15" s="430"/>
      <c r="C15" s="430"/>
      <c r="D15" s="435"/>
      <c r="E15" s="448"/>
      <c r="F15" s="440"/>
    </row>
    <row r="16" spans="1:6" ht="22.5" customHeight="1">
      <c r="A16" s="433"/>
      <c r="B16" s="431"/>
      <c r="C16" s="431"/>
      <c r="D16" s="435"/>
      <c r="E16" s="448"/>
      <c r="F16" s="441"/>
    </row>
    <row r="17" spans="1:6" ht="22.5" customHeight="1">
      <c r="A17" s="432">
        <f>IF(B17="","",A15+1)</f>
      </c>
      <c r="B17" s="430"/>
      <c r="C17" s="430"/>
      <c r="D17" s="435"/>
      <c r="E17" s="448"/>
      <c r="F17" s="440"/>
    </row>
    <row r="18" spans="1:6" ht="22.5" customHeight="1">
      <c r="A18" s="433"/>
      <c r="B18" s="431"/>
      <c r="C18" s="431"/>
      <c r="D18" s="435"/>
      <c r="E18" s="448"/>
      <c r="F18" s="441"/>
    </row>
    <row r="19" spans="1:6" ht="22.5" customHeight="1">
      <c r="A19" s="432">
        <f>IF(B19="","",A17+1)</f>
      </c>
      <c r="B19" s="430"/>
      <c r="C19" s="430"/>
      <c r="D19" s="435"/>
      <c r="E19" s="448"/>
      <c r="F19" s="440"/>
    </row>
    <row r="20" spans="1:6" ht="22.5" customHeight="1">
      <c r="A20" s="433"/>
      <c r="B20" s="431"/>
      <c r="C20" s="431"/>
      <c r="D20" s="435"/>
      <c r="E20" s="448"/>
      <c r="F20" s="441"/>
    </row>
    <row r="21" spans="1:6" ht="22.5" customHeight="1">
      <c r="A21" s="432">
        <f>IF(B21="","",A19+1)</f>
      </c>
      <c r="B21" s="430"/>
      <c r="C21" s="430"/>
      <c r="D21" s="435"/>
      <c r="E21" s="448"/>
      <c r="F21" s="440"/>
    </row>
    <row r="22" spans="1:6" ht="22.5" customHeight="1">
      <c r="A22" s="433"/>
      <c r="B22" s="431"/>
      <c r="C22" s="431"/>
      <c r="D22" s="435"/>
      <c r="E22" s="448"/>
      <c r="F22" s="441"/>
    </row>
    <row r="23" spans="1:6" ht="22.5" customHeight="1">
      <c r="A23" s="432">
        <f>IF(B23="","",A21+1)</f>
      </c>
      <c r="B23" s="430"/>
      <c r="C23" s="430"/>
      <c r="D23" s="435"/>
      <c r="E23" s="448"/>
      <c r="F23" s="440"/>
    </row>
    <row r="24" spans="1:6" ht="22.5" customHeight="1">
      <c r="A24" s="433"/>
      <c r="B24" s="431"/>
      <c r="C24" s="431"/>
      <c r="D24" s="435"/>
      <c r="E24" s="448"/>
      <c r="F24" s="441"/>
    </row>
    <row r="25" spans="1:6" ht="22.5" customHeight="1">
      <c r="A25" s="432">
        <f>IF(B25="","",A23+1)</f>
      </c>
      <c r="B25" s="430"/>
      <c r="C25" s="430"/>
      <c r="D25" s="435"/>
      <c r="E25" s="448"/>
      <c r="F25" s="440"/>
    </row>
    <row r="26" spans="1:6" ht="22.5" customHeight="1">
      <c r="A26" s="433"/>
      <c r="B26" s="431"/>
      <c r="C26" s="431"/>
      <c r="D26" s="435"/>
      <c r="E26" s="448"/>
      <c r="F26" s="441"/>
    </row>
    <row r="27" spans="1:6" ht="22.5" customHeight="1">
      <c r="A27" s="432">
        <f>IF(B27="","",A25+1)</f>
      </c>
      <c r="B27" s="430"/>
      <c r="C27" s="430"/>
      <c r="D27" s="435"/>
      <c r="E27" s="448"/>
      <c r="F27" s="440"/>
    </row>
    <row r="28" spans="1:6" ht="22.5" customHeight="1" thickBot="1">
      <c r="A28" s="464"/>
      <c r="B28" s="454"/>
      <c r="C28" s="454"/>
      <c r="D28" s="455"/>
      <c r="E28" s="451"/>
      <c r="F28" s="465"/>
    </row>
    <row r="29" spans="1:6" ht="24.75" customHeight="1" thickTop="1">
      <c r="A29" s="456" t="s">
        <v>7</v>
      </c>
      <c r="B29" s="457"/>
      <c r="C29" s="460"/>
      <c r="D29" s="452"/>
      <c r="E29" s="462"/>
      <c r="F29" s="449">
        <f>SUM(F9:F28)</f>
        <v>0</v>
      </c>
    </row>
    <row r="30" spans="1:6" ht="24.75" customHeight="1" thickBot="1">
      <c r="A30" s="458"/>
      <c r="B30" s="459"/>
      <c r="C30" s="461"/>
      <c r="D30" s="453"/>
      <c r="E30" s="463"/>
      <c r="F30" s="450"/>
    </row>
    <row r="31" ht="14.25">
      <c r="B31" s="6"/>
    </row>
    <row r="32" spans="1:2" ht="12.75" customHeight="1">
      <c r="A32" s="134" t="s">
        <v>1071</v>
      </c>
      <c r="B32" s="6"/>
    </row>
    <row r="33" spans="1:2" ht="12.75" customHeight="1">
      <c r="A33" s="134"/>
      <c r="B33" s="6"/>
    </row>
    <row r="34" spans="1:2" ht="14.25" hidden="1">
      <c r="A34" s="134"/>
      <c r="B34" s="6"/>
    </row>
    <row r="35" spans="2:5" ht="14.25" hidden="1">
      <c r="B35" s="151" t="s">
        <v>859</v>
      </c>
      <c r="C35" s="3">
        <v>0</v>
      </c>
      <c r="D35" s="13" t="s">
        <v>8</v>
      </c>
      <c r="E35" s="226">
        <v>43976</v>
      </c>
    </row>
    <row r="36" spans="2:5" ht="14.25" hidden="1">
      <c r="B36" s="151" t="s">
        <v>860</v>
      </c>
      <c r="C36" s="3">
        <v>10000</v>
      </c>
      <c r="D36" s="13" t="s">
        <v>9</v>
      </c>
      <c r="E36" s="226">
        <v>44098</v>
      </c>
    </row>
    <row r="37" spans="2:5" ht="14.25" hidden="1">
      <c r="B37" s="151" t="s">
        <v>861</v>
      </c>
      <c r="C37" s="3">
        <v>10100</v>
      </c>
      <c r="D37" s="13" t="s">
        <v>922</v>
      </c>
      <c r="E37" s="226">
        <v>44279</v>
      </c>
    </row>
    <row r="38" spans="2:5" ht="24" hidden="1">
      <c r="B38" s="152" t="s">
        <v>1051</v>
      </c>
      <c r="C38" s="3">
        <v>10102</v>
      </c>
      <c r="D38" s="14" t="s">
        <v>10</v>
      </c>
      <c r="E38" s="9"/>
    </row>
    <row r="39" spans="2:5" ht="24" hidden="1">
      <c r="B39" s="152" t="s">
        <v>924</v>
      </c>
      <c r="C39" s="3">
        <v>10103</v>
      </c>
      <c r="D39" s="9"/>
      <c r="E39" s="9"/>
    </row>
    <row r="40" spans="2:5" ht="24" hidden="1">
      <c r="B40" s="152" t="s">
        <v>925</v>
      </c>
      <c r="C40" s="3">
        <v>10104</v>
      </c>
      <c r="D40" s="9"/>
      <c r="E40" s="9"/>
    </row>
    <row r="41" spans="2:5" ht="24" hidden="1">
      <c r="B41" s="152" t="s">
        <v>1052</v>
      </c>
      <c r="C41" s="3">
        <v>10105</v>
      </c>
      <c r="D41" s="9"/>
      <c r="E41" s="9"/>
    </row>
    <row r="42" spans="2:5" ht="24" hidden="1">
      <c r="B42" s="152" t="s">
        <v>926</v>
      </c>
      <c r="C42" s="3">
        <v>10107</v>
      </c>
      <c r="D42" s="9"/>
      <c r="E42" s="9"/>
    </row>
    <row r="43" spans="2:5" ht="24" hidden="1">
      <c r="B43" s="152" t="s">
        <v>1053</v>
      </c>
      <c r="C43" s="3">
        <v>10108</v>
      </c>
      <c r="D43" s="9"/>
      <c r="E43" s="9"/>
    </row>
    <row r="44" spans="1:6" ht="24" hidden="1">
      <c r="A44" s="3"/>
      <c r="B44" s="152" t="s">
        <v>1054</v>
      </c>
      <c r="C44" s="3">
        <v>10109</v>
      </c>
      <c r="D44" s="9"/>
      <c r="E44" s="9"/>
      <c r="F44" s="3"/>
    </row>
    <row r="45" spans="1:6" ht="24" hidden="1">
      <c r="A45" s="3"/>
      <c r="B45" s="152" t="s">
        <v>927</v>
      </c>
      <c r="C45" s="3">
        <v>10110</v>
      </c>
      <c r="D45" s="9"/>
      <c r="E45" s="9"/>
      <c r="F45" s="3"/>
    </row>
    <row r="46" spans="1:6" ht="24" hidden="1">
      <c r="A46" s="3"/>
      <c r="B46" s="152" t="s">
        <v>928</v>
      </c>
      <c r="C46" s="3">
        <v>10112</v>
      </c>
      <c r="D46" s="9"/>
      <c r="E46" s="9"/>
      <c r="F46" s="3"/>
    </row>
    <row r="47" spans="1:6" ht="24" hidden="1">
      <c r="A47" s="3"/>
      <c r="B47" s="152" t="s">
        <v>1055</v>
      </c>
      <c r="C47" s="3">
        <v>10114</v>
      </c>
      <c r="D47" s="9"/>
      <c r="E47" s="9"/>
      <c r="F47" s="3"/>
    </row>
    <row r="48" spans="1:6" ht="24" hidden="1">
      <c r="A48" s="3"/>
      <c r="B48" s="152" t="s">
        <v>1056</v>
      </c>
      <c r="C48" s="3">
        <v>10115</v>
      </c>
      <c r="D48" s="9"/>
      <c r="E48" s="9"/>
      <c r="F48" s="3"/>
    </row>
    <row r="49" spans="1:6" ht="14.25" hidden="1">
      <c r="A49" s="3"/>
      <c r="B49" s="151" t="s">
        <v>862</v>
      </c>
      <c r="C49" s="3">
        <v>10200</v>
      </c>
      <c r="D49" s="9"/>
      <c r="E49" s="9"/>
      <c r="F49" s="3"/>
    </row>
    <row r="50" spans="1:6" ht="24" hidden="1">
      <c r="A50" s="3"/>
      <c r="B50" s="152" t="s">
        <v>929</v>
      </c>
      <c r="C50" s="3">
        <v>10207</v>
      </c>
      <c r="F50" s="3"/>
    </row>
    <row r="51" spans="1:6" ht="24" hidden="1">
      <c r="A51" s="3"/>
      <c r="B51" s="152" t="s">
        <v>930</v>
      </c>
      <c r="C51" s="3">
        <v>10208</v>
      </c>
      <c r="F51" s="3"/>
    </row>
    <row r="52" spans="1:6" ht="34.5" hidden="1">
      <c r="A52" s="3"/>
      <c r="B52" s="152" t="s">
        <v>1057</v>
      </c>
      <c r="C52" s="3">
        <v>10209</v>
      </c>
      <c r="F52" s="3"/>
    </row>
    <row r="53" spans="1:6" ht="24" hidden="1">
      <c r="A53" s="3"/>
      <c r="B53" s="152" t="s">
        <v>931</v>
      </c>
      <c r="C53" s="3">
        <v>10212</v>
      </c>
      <c r="F53" s="3"/>
    </row>
    <row r="54" spans="1:6" ht="24" hidden="1">
      <c r="A54" s="3"/>
      <c r="B54" s="152" t="s">
        <v>932</v>
      </c>
      <c r="C54" s="3">
        <v>10213</v>
      </c>
      <c r="F54" s="3"/>
    </row>
    <row r="55" spans="1:6" ht="24" hidden="1">
      <c r="A55" s="3"/>
      <c r="B55" s="152" t="s">
        <v>1024</v>
      </c>
      <c r="C55" s="3">
        <v>10214</v>
      </c>
      <c r="F55" s="3"/>
    </row>
    <row r="56" spans="1:6" ht="34.5" hidden="1">
      <c r="A56" s="3"/>
      <c r="B56" s="152" t="s">
        <v>1150</v>
      </c>
      <c r="C56" s="3">
        <v>10217</v>
      </c>
      <c r="F56" s="3"/>
    </row>
    <row r="57" spans="1:6" ht="24" hidden="1">
      <c r="A57" s="3"/>
      <c r="B57" s="152" t="s">
        <v>1058</v>
      </c>
      <c r="C57" s="3">
        <v>10218</v>
      </c>
      <c r="F57" s="3"/>
    </row>
    <row r="58" spans="1:6" ht="14.25" hidden="1">
      <c r="A58" s="3"/>
      <c r="B58" s="151" t="s">
        <v>863</v>
      </c>
      <c r="C58" s="3">
        <v>10300</v>
      </c>
      <c r="F58" s="3"/>
    </row>
    <row r="59" spans="1:6" ht="24" hidden="1">
      <c r="A59" s="3"/>
      <c r="B59" s="152" t="s">
        <v>933</v>
      </c>
      <c r="C59" s="3">
        <v>10301</v>
      </c>
      <c r="F59" s="3"/>
    </row>
    <row r="60" spans="1:6" ht="24" hidden="1">
      <c r="A60" s="3"/>
      <c r="B60" s="152" t="s">
        <v>934</v>
      </c>
      <c r="C60" s="3">
        <v>10302</v>
      </c>
      <c r="F60" s="3"/>
    </row>
    <row r="61" spans="1:6" ht="24" hidden="1">
      <c r="A61" s="3"/>
      <c r="B61" s="152" t="s">
        <v>935</v>
      </c>
      <c r="C61" s="3">
        <v>10303</v>
      </c>
      <c r="F61" s="3"/>
    </row>
    <row r="62" spans="1:6" ht="14.25" hidden="1">
      <c r="A62" s="3"/>
      <c r="B62" s="151" t="s">
        <v>864</v>
      </c>
      <c r="C62" s="3">
        <v>10400</v>
      </c>
      <c r="F62" s="3"/>
    </row>
    <row r="63" spans="1:6" ht="22.5" customHeight="1" hidden="1">
      <c r="A63" s="3"/>
      <c r="B63" s="152" t="s">
        <v>936</v>
      </c>
      <c r="C63" s="3">
        <v>10401</v>
      </c>
      <c r="F63" s="3"/>
    </row>
    <row r="64" spans="1:6" ht="23.25" customHeight="1" hidden="1">
      <c r="A64" s="3"/>
      <c r="B64" s="152" t="s">
        <v>937</v>
      </c>
      <c r="C64" s="3">
        <v>10402</v>
      </c>
      <c r="F64" s="3"/>
    </row>
    <row r="65" spans="1:6" ht="29.25" customHeight="1" hidden="1">
      <c r="A65" s="3"/>
      <c r="B65" s="151" t="s">
        <v>865</v>
      </c>
      <c r="C65" s="3">
        <v>10500</v>
      </c>
      <c r="F65" s="3"/>
    </row>
    <row r="66" spans="1:6" ht="21" customHeight="1" hidden="1">
      <c r="A66" s="3"/>
      <c r="B66" s="151" t="s">
        <v>913</v>
      </c>
      <c r="C66" s="3">
        <v>10800</v>
      </c>
      <c r="F66" s="3"/>
    </row>
    <row r="67" spans="1:6" ht="23.25" customHeight="1" hidden="1">
      <c r="A67" s="3"/>
      <c r="B67" s="151" t="s">
        <v>1018</v>
      </c>
      <c r="C67" s="3">
        <v>10900</v>
      </c>
      <c r="F67" s="3"/>
    </row>
    <row r="68" spans="1:6" ht="21.75" customHeight="1" hidden="1">
      <c r="A68" s="3"/>
      <c r="B68" s="152" t="s">
        <v>1019</v>
      </c>
      <c r="C68" s="3">
        <v>10901</v>
      </c>
      <c r="F68" s="3"/>
    </row>
    <row r="69" spans="1:6" ht="22.5" customHeight="1" hidden="1">
      <c r="A69" s="3"/>
      <c r="B69" s="152" t="s">
        <v>1020</v>
      </c>
      <c r="C69" s="3">
        <v>10902</v>
      </c>
      <c r="F69" s="3"/>
    </row>
    <row r="70" spans="1:6" ht="21" customHeight="1" hidden="1">
      <c r="A70" s="3"/>
      <c r="B70" s="152" t="s">
        <v>1021</v>
      </c>
      <c r="C70" s="3">
        <v>10903</v>
      </c>
      <c r="F70" s="3"/>
    </row>
    <row r="71" spans="1:6" ht="24" customHeight="1" hidden="1">
      <c r="A71" s="3"/>
      <c r="B71" s="152" t="s">
        <v>1022</v>
      </c>
      <c r="C71" s="3">
        <v>10904</v>
      </c>
      <c r="F71" s="3"/>
    </row>
    <row r="72" spans="1:6" ht="21.75" customHeight="1" hidden="1">
      <c r="A72" s="3"/>
      <c r="B72" s="152" t="s">
        <v>1023</v>
      </c>
      <c r="C72" s="3">
        <v>10905</v>
      </c>
      <c r="F72" s="3"/>
    </row>
    <row r="73" spans="1:6" ht="14.25" customHeight="1" hidden="1">
      <c r="A73" s="3"/>
      <c r="B73" s="152" t="s">
        <v>1025</v>
      </c>
      <c r="C73" s="3">
        <v>10906</v>
      </c>
      <c r="F73" s="3"/>
    </row>
    <row r="74" spans="1:6" ht="24.75" customHeight="1" hidden="1">
      <c r="A74" s="3"/>
      <c r="B74" s="152" t="s">
        <v>1031</v>
      </c>
      <c r="C74" s="3">
        <v>10907</v>
      </c>
      <c r="F74" s="3"/>
    </row>
    <row r="75" spans="1:6" ht="24.75" customHeight="1" hidden="1">
      <c r="A75" s="3"/>
      <c r="B75" s="269" t="s">
        <v>1152</v>
      </c>
      <c r="C75" s="270">
        <v>11000</v>
      </c>
      <c r="F75" s="3"/>
    </row>
    <row r="76" spans="1:6" ht="18.75" customHeight="1" hidden="1">
      <c r="A76" s="3"/>
      <c r="B76" s="152" t="s">
        <v>1151</v>
      </c>
      <c r="C76" s="270">
        <v>11100</v>
      </c>
      <c r="F76" s="3"/>
    </row>
    <row r="77" spans="1:6" ht="18.75" customHeight="1" hidden="1">
      <c r="A77" s="3"/>
      <c r="B77" s="151" t="s">
        <v>866</v>
      </c>
      <c r="C77" s="3">
        <v>20000</v>
      </c>
      <c r="F77" s="3"/>
    </row>
    <row r="78" spans="1:6" ht="19.5" customHeight="1" hidden="1">
      <c r="A78" s="3"/>
      <c r="B78" s="151" t="s">
        <v>867</v>
      </c>
      <c r="C78" s="3">
        <v>20100</v>
      </c>
      <c r="F78" s="3"/>
    </row>
    <row r="79" spans="1:9" ht="24" customHeight="1" hidden="1">
      <c r="A79" s="3"/>
      <c r="B79" s="152" t="s">
        <v>1059</v>
      </c>
      <c r="C79" s="3">
        <v>20102</v>
      </c>
      <c r="F79" s="271"/>
      <c r="G79" s="272"/>
      <c r="H79" s="273"/>
      <c r="I79" s="273"/>
    </row>
    <row r="80" spans="1:6" ht="24" hidden="1">
      <c r="A80" s="3"/>
      <c r="B80" s="152" t="s">
        <v>938</v>
      </c>
      <c r="C80" s="3">
        <v>20103</v>
      </c>
      <c r="F80" s="3"/>
    </row>
    <row r="81" spans="1:6" ht="24" hidden="1">
      <c r="A81" s="3"/>
      <c r="B81" s="152" t="s">
        <v>1060</v>
      </c>
      <c r="C81" s="3">
        <v>20106</v>
      </c>
      <c r="F81" s="3"/>
    </row>
    <row r="82" spans="1:6" ht="24" hidden="1">
      <c r="A82" s="3"/>
      <c r="B82" s="152" t="s">
        <v>1061</v>
      </c>
      <c r="C82" s="3">
        <v>20108</v>
      </c>
      <c r="F82" s="3"/>
    </row>
    <row r="83" spans="1:6" ht="7.5" customHeight="1" hidden="1">
      <c r="A83" s="3"/>
      <c r="B83" s="152" t="s">
        <v>1062</v>
      </c>
      <c r="C83" s="3">
        <v>20113</v>
      </c>
      <c r="F83" s="3"/>
    </row>
    <row r="84" spans="1:6" ht="27" customHeight="1" hidden="1">
      <c r="A84" s="3"/>
      <c r="B84" s="152" t="s">
        <v>939</v>
      </c>
      <c r="C84" s="3">
        <v>20114</v>
      </c>
      <c r="F84" s="3"/>
    </row>
    <row r="85" spans="1:6" ht="31.5" customHeight="1" hidden="1">
      <c r="A85" s="3"/>
      <c r="B85" s="152" t="s">
        <v>940</v>
      </c>
      <c r="C85" s="3">
        <v>20115</v>
      </c>
      <c r="F85" s="3"/>
    </row>
    <row r="86" spans="1:6" ht="24" hidden="1">
      <c r="A86" s="3"/>
      <c r="B86" s="152" t="s">
        <v>1034</v>
      </c>
      <c r="C86" s="3">
        <v>20116</v>
      </c>
      <c r="F86" s="3"/>
    </row>
    <row r="87" spans="1:6" ht="24" hidden="1">
      <c r="A87" s="3"/>
      <c r="B87" s="152" t="s">
        <v>1032</v>
      </c>
      <c r="C87" s="3">
        <v>20117</v>
      </c>
      <c r="F87" s="3"/>
    </row>
    <row r="88" spans="1:6" ht="24" hidden="1">
      <c r="A88" s="3"/>
      <c r="B88" s="152" t="s">
        <v>1033</v>
      </c>
      <c r="C88" s="3">
        <v>20118</v>
      </c>
      <c r="F88" s="3"/>
    </row>
    <row r="89" spans="1:6" ht="26.25" customHeight="1" hidden="1">
      <c r="A89" s="3"/>
      <c r="B89" s="269" t="s">
        <v>1153</v>
      </c>
      <c r="C89" s="270">
        <v>20119</v>
      </c>
      <c r="F89" s="3"/>
    </row>
    <row r="90" spans="1:6" ht="48" hidden="1">
      <c r="A90" s="3"/>
      <c r="B90" s="269" t="s">
        <v>1154</v>
      </c>
      <c r="C90" s="270">
        <v>20120</v>
      </c>
      <c r="F90" s="3"/>
    </row>
    <row r="91" spans="1:6" ht="27" customHeight="1" hidden="1">
      <c r="A91" s="3"/>
      <c r="B91" s="151" t="s">
        <v>868</v>
      </c>
      <c r="C91" s="3">
        <v>20200</v>
      </c>
      <c r="F91" s="3"/>
    </row>
    <row r="92" spans="1:6" ht="12" customHeight="1" hidden="1">
      <c r="A92" s="3"/>
      <c r="B92" s="152" t="s">
        <v>1063</v>
      </c>
      <c r="C92" s="3">
        <v>20202</v>
      </c>
      <c r="F92" s="3"/>
    </row>
    <row r="93" spans="1:6" ht="24" hidden="1">
      <c r="A93" s="3"/>
      <c r="B93" s="152" t="s">
        <v>941</v>
      </c>
      <c r="C93" s="3">
        <v>20203</v>
      </c>
      <c r="F93" s="3"/>
    </row>
    <row r="94" spans="1:6" ht="36" hidden="1">
      <c r="A94" s="3"/>
      <c r="B94" s="152" t="s">
        <v>1064</v>
      </c>
      <c r="C94" s="3">
        <v>20204</v>
      </c>
      <c r="F94" s="3"/>
    </row>
    <row r="95" spans="1:6" ht="36" hidden="1">
      <c r="A95" s="3"/>
      <c r="B95" s="152" t="s">
        <v>942</v>
      </c>
      <c r="C95" s="3">
        <v>20205</v>
      </c>
      <c r="F95" s="3"/>
    </row>
    <row r="96" spans="1:6" ht="24" customHeight="1" hidden="1">
      <c r="A96" s="3"/>
      <c r="B96" s="151" t="s">
        <v>869</v>
      </c>
      <c r="C96" s="3">
        <v>20300</v>
      </c>
      <c r="F96" s="3"/>
    </row>
    <row r="97" spans="1:6" ht="23.25" customHeight="1" hidden="1">
      <c r="A97" s="3"/>
      <c r="B97" s="151" t="s">
        <v>921</v>
      </c>
      <c r="C97" s="3">
        <v>20400</v>
      </c>
      <c r="F97" s="3"/>
    </row>
    <row r="98" spans="1:6" ht="40.5" customHeight="1" hidden="1">
      <c r="A98" s="3"/>
      <c r="B98" s="151" t="s">
        <v>870</v>
      </c>
      <c r="C98" s="3">
        <v>20500</v>
      </c>
      <c r="F98" s="3"/>
    </row>
    <row r="99" ht="24.75" customHeight="1" hidden="1"/>
    <row r="100" ht="36.75" customHeight="1" hidden="1"/>
  </sheetData>
  <sheetProtection formatRows="0" deleteRows="0"/>
  <mergeCells count="69">
    <mergeCell ref="D19:D20"/>
    <mergeCell ref="E15:E16"/>
    <mergeCell ref="D13:D14"/>
    <mergeCell ref="D17:D18"/>
    <mergeCell ref="A2:F2"/>
    <mergeCell ref="D23:D24"/>
    <mergeCell ref="A21:A22"/>
    <mergeCell ref="A23:A24"/>
    <mergeCell ref="F17:F18"/>
    <mergeCell ref="F19:F20"/>
    <mergeCell ref="A27:A28"/>
    <mergeCell ref="F27:F28"/>
    <mergeCell ref="F21:F22"/>
    <mergeCell ref="F23:F24"/>
    <mergeCell ref="F25:F26"/>
    <mergeCell ref="D25:D26"/>
    <mergeCell ref="D21:D22"/>
    <mergeCell ref="E23:E24"/>
    <mergeCell ref="E25:E26"/>
    <mergeCell ref="E21:E22"/>
    <mergeCell ref="C21:C22"/>
    <mergeCell ref="F29:F30"/>
    <mergeCell ref="E27:E28"/>
    <mergeCell ref="D29:D30"/>
    <mergeCell ref="B27:B28"/>
    <mergeCell ref="C27:C28"/>
    <mergeCell ref="D27:D28"/>
    <mergeCell ref="A29:B30"/>
    <mergeCell ref="C29:C30"/>
    <mergeCell ref="E29:E30"/>
    <mergeCell ref="E17:E18"/>
    <mergeCell ref="E19:E20"/>
    <mergeCell ref="E13:E14"/>
    <mergeCell ref="E11:E12"/>
    <mergeCell ref="A25:A26"/>
    <mergeCell ref="B25:B26"/>
    <mergeCell ref="C25:C26"/>
    <mergeCell ref="B23:B24"/>
    <mergeCell ref="C23:C24"/>
    <mergeCell ref="B21:B22"/>
    <mergeCell ref="D3:F3"/>
    <mergeCell ref="D4:F4"/>
    <mergeCell ref="B13:B14"/>
    <mergeCell ref="C13:C14"/>
    <mergeCell ref="D9:D10"/>
    <mergeCell ref="F15:F16"/>
    <mergeCell ref="E9:E10"/>
    <mergeCell ref="F9:F10"/>
    <mergeCell ref="B15:B16"/>
    <mergeCell ref="C15:C16"/>
    <mergeCell ref="A9:A10"/>
    <mergeCell ref="D15:D16"/>
    <mergeCell ref="B9:B10"/>
    <mergeCell ref="C9:C10"/>
    <mergeCell ref="D6:F6"/>
    <mergeCell ref="B11:B12"/>
    <mergeCell ref="C11:C12"/>
    <mergeCell ref="D11:D12"/>
    <mergeCell ref="F11:F12"/>
    <mergeCell ref="F13:F14"/>
    <mergeCell ref="C17:C18"/>
    <mergeCell ref="A19:A20"/>
    <mergeCell ref="A11:A12"/>
    <mergeCell ref="A13:A14"/>
    <mergeCell ref="A15:A16"/>
    <mergeCell ref="A17:A18"/>
    <mergeCell ref="B17:B18"/>
    <mergeCell ref="C19:C20"/>
    <mergeCell ref="B19:B20"/>
  </mergeCells>
  <dataValidations count="3">
    <dataValidation type="list" allowBlank="1" showInputMessage="1" showErrorMessage="1" sqref="D9:D28">
      <formula1>$D$34:$D$38</formula1>
    </dataValidation>
    <dataValidation type="list" allowBlank="1" showInputMessage="1" showErrorMessage="1" sqref="E9:E28">
      <formula1>$E$34:$E$37</formula1>
    </dataValidation>
    <dataValidation type="list" allowBlank="1" showInputMessage="1" showErrorMessage="1" sqref="B9:B28">
      <formula1>$B$34:$B$98</formula1>
    </dataValidation>
  </dataValidations>
  <printOptions horizontalCentered="1"/>
  <pageMargins left="0.79" right="0.58" top="0.71" bottom="0.3937007874015748" header="0.35433070866141736" footer="0.2755905511811024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6" ht="25.5" customHeight="1">
      <c r="B1" s="7" t="str">
        <f>'第１回希望調査'!B1</f>
        <v>(令和元年度起債事業に係る）</v>
      </c>
      <c r="C1" s="1"/>
      <c r="D1" s="1"/>
      <c r="E1" s="1"/>
      <c r="F1" s="2"/>
    </row>
    <row r="2" spans="1:6" ht="25.5" customHeight="1">
      <c r="A2" s="466" t="s">
        <v>1072</v>
      </c>
      <c r="B2" s="466"/>
      <c r="C2" s="466"/>
      <c r="D2" s="466"/>
      <c r="E2" s="466"/>
      <c r="F2" s="466"/>
    </row>
    <row r="3" spans="3:6" ht="36.75" customHeight="1">
      <c r="C3" s="156" t="s">
        <v>4</v>
      </c>
      <c r="D3" s="442" t="s">
        <v>1070</v>
      </c>
      <c r="E3" s="442"/>
      <c r="F3" s="442"/>
    </row>
    <row r="4" spans="3:6" ht="25.5" customHeight="1">
      <c r="C4" s="156" t="s">
        <v>5</v>
      </c>
      <c r="D4" s="443"/>
      <c r="E4" s="443"/>
      <c r="F4" s="443"/>
    </row>
    <row r="5" spans="3:6" ht="25.5" customHeight="1">
      <c r="C5" s="156" t="s">
        <v>6</v>
      </c>
      <c r="D5" s="157" t="s">
        <v>944</v>
      </c>
      <c r="E5" s="157" t="s">
        <v>945</v>
      </c>
      <c r="F5" s="158" t="s">
        <v>946</v>
      </c>
    </row>
    <row r="6" spans="3:6" ht="25.5" customHeight="1">
      <c r="C6" s="156" t="s">
        <v>943</v>
      </c>
      <c r="D6" s="438" t="s">
        <v>19</v>
      </c>
      <c r="E6" s="438"/>
      <c r="F6" s="438"/>
    </row>
    <row r="7" ht="15" thickBot="1"/>
    <row r="8" spans="1:6" ht="30" customHeight="1" thickBot="1">
      <c r="A8" s="338" t="s">
        <v>0</v>
      </c>
      <c r="B8" s="8" t="s">
        <v>3</v>
      </c>
      <c r="C8" s="8" t="s">
        <v>11</v>
      </c>
      <c r="D8" s="8" t="s">
        <v>1</v>
      </c>
      <c r="E8" s="8" t="s">
        <v>2</v>
      </c>
      <c r="F8" s="199" t="s">
        <v>996</v>
      </c>
    </row>
    <row r="9" spans="1:6" ht="36.75" customHeight="1">
      <c r="A9" s="434">
        <f>IF(B9="","",1)</f>
      </c>
      <c r="B9" s="191">
        <f>IF('第１回希望調査'!B9="","",'第１回希望調査'!B9)</f>
      </c>
      <c r="C9" s="191">
        <f>IF('第１回希望調査'!C9="","",'第１回希望調査'!C9)</f>
      </c>
      <c r="D9" s="15">
        <f>IF('第１回希望調査'!D9="","",'第１回希望調査'!D9)</f>
      </c>
      <c r="E9" s="228">
        <f>IF('第１回希望調査'!E9="","",'第１回希望調査'!E9)</f>
      </c>
      <c r="F9" s="194">
        <f>IF('第１回希望調査'!F9="","",'第１回希望調査'!F9)</f>
      </c>
    </row>
    <row r="10" spans="1:6" ht="36.75" customHeight="1">
      <c r="A10" s="433"/>
      <c r="B10" s="192"/>
      <c r="C10" s="192"/>
      <c r="D10" s="16"/>
      <c r="E10" s="229"/>
      <c r="F10" s="10"/>
    </row>
    <row r="11" spans="1:6" ht="36.75" customHeight="1">
      <c r="A11" s="432">
        <f>IF(B11="","",A9+1)</f>
      </c>
      <c r="B11" s="193">
        <f>IF('第１回希望調査'!B11="","",'第１回希望調査'!B11)</f>
      </c>
      <c r="C11" s="193">
        <f>IF('第１回希望調査'!C11="","",'第１回希望調査'!C11)</f>
      </c>
      <c r="D11" s="17">
        <f>IF('第１回希望調査'!D11="","",'第１回希望調査'!D11)</f>
      </c>
      <c r="E11" s="230">
        <f>IF('第１回希望調査'!E11="","",'第１回希望調査'!E11)</f>
      </c>
      <c r="F11" s="195">
        <f>IF('第１回希望調査'!F11="","",'第１回希望調査'!F11)</f>
      </c>
    </row>
    <row r="12" spans="1:6" ht="36.75" customHeight="1">
      <c r="A12" s="433"/>
      <c r="B12" s="192"/>
      <c r="C12" s="192"/>
      <c r="D12" s="16"/>
      <c r="E12" s="229"/>
      <c r="F12" s="10"/>
    </row>
    <row r="13" spans="1:6" ht="36.75" customHeight="1">
      <c r="A13" s="432">
        <f>IF(B13="","",A11+1)</f>
      </c>
      <c r="B13" s="193">
        <f>IF('第１回希望調査'!B13="","",'第１回希望調査'!B13)</f>
      </c>
      <c r="C13" s="193">
        <f>IF('第１回希望調査'!C13="","",'第１回希望調査'!C13)</f>
      </c>
      <c r="D13" s="17">
        <f>IF('第１回希望調査'!D13="","",'第１回希望調査'!D13)</f>
      </c>
      <c r="E13" s="230">
        <f>IF('第１回希望調査'!E13="","",'第１回希望調査'!E13)</f>
      </c>
      <c r="F13" s="195">
        <f>IF('第１回希望調査'!F13="","",'第１回希望調査'!F13)</f>
      </c>
    </row>
    <row r="14" spans="1:6" ht="36.75" customHeight="1">
      <c r="A14" s="433"/>
      <c r="B14" s="192"/>
      <c r="C14" s="192"/>
      <c r="D14" s="16"/>
      <c r="E14" s="229"/>
      <c r="F14" s="10"/>
    </row>
    <row r="15" spans="1:6" ht="36.75" customHeight="1">
      <c r="A15" s="432">
        <f>IF(B15="","",A13+1)</f>
      </c>
      <c r="B15" s="193">
        <f>IF('第１回希望調査'!B15="","",'第１回希望調査'!B15)</f>
      </c>
      <c r="C15" s="193">
        <f>IF('第１回希望調査'!C15="","",'第１回希望調査'!C15)</f>
      </c>
      <c r="D15" s="17">
        <f>IF('第１回希望調査'!D15="","",'第１回希望調査'!D15)</f>
      </c>
      <c r="E15" s="230">
        <f>IF('第１回希望調査'!E15="","",'第１回希望調査'!E15)</f>
      </c>
      <c r="F15" s="195">
        <f>IF('第１回希望調査'!F15="","",'第１回希望調査'!F15)</f>
      </c>
    </row>
    <row r="16" spans="1:6" ht="36.75" customHeight="1">
      <c r="A16" s="433"/>
      <c r="B16" s="192"/>
      <c r="C16" s="192"/>
      <c r="D16" s="16"/>
      <c r="E16" s="229"/>
      <c r="F16" s="10"/>
    </row>
    <row r="17" spans="1:6" ht="36.75" customHeight="1">
      <c r="A17" s="432">
        <f aca="true" t="shared" si="0" ref="A17:A27">IF(B17="","",A15+1)</f>
      </c>
      <c r="B17" s="193">
        <f>IF('第１回希望調査'!B17="","",'第１回希望調査'!B17)</f>
      </c>
      <c r="C17" s="193">
        <f>IF('第１回希望調査'!C17="","",'第１回希望調査'!C17)</f>
      </c>
      <c r="D17" s="17">
        <f>IF('第１回希望調査'!D17="","",'第１回希望調査'!D17)</f>
      </c>
      <c r="E17" s="230">
        <f>IF('第１回希望調査'!E17="","",'第１回希望調査'!E17)</f>
      </c>
      <c r="F17" s="195">
        <f>IF('第１回希望調査'!F17="","",'第１回希望調査'!F17)</f>
      </c>
    </row>
    <row r="18" spans="1:6" ht="36.75" customHeight="1">
      <c r="A18" s="433"/>
      <c r="B18" s="192"/>
      <c r="C18" s="192"/>
      <c r="D18" s="16"/>
      <c r="E18" s="229"/>
      <c r="F18" s="10"/>
    </row>
    <row r="19" spans="1:6" ht="36.75" customHeight="1">
      <c r="A19" s="432">
        <f t="shared" si="0"/>
      </c>
      <c r="B19" s="193">
        <f>IF('第１回希望調査'!B19="","",'第１回希望調査'!B19)</f>
      </c>
      <c r="C19" s="193">
        <f>IF('第１回希望調査'!C19="","",'第１回希望調査'!C19)</f>
      </c>
      <c r="D19" s="17">
        <f>IF('第１回希望調査'!D19="","",'第１回希望調査'!D19)</f>
      </c>
      <c r="E19" s="230">
        <f>IF('第１回希望調査'!E19="","",'第１回希望調査'!E19)</f>
      </c>
      <c r="F19" s="195">
        <f>IF('第１回希望調査'!F19="","",'第１回希望調査'!F19)</f>
      </c>
    </row>
    <row r="20" spans="1:6" ht="36.75" customHeight="1">
      <c r="A20" s="433"/>
      <c r="B20" s="192"/>
      <c r="C20" s="192"/>
      <c r="D20" s="16"/>
      <c r="E20" s="229"/>
      <c r="F20" s="10"/>
    </row>
    <row r="21" spans="1:6" ht="36.75" customHeight="1">
      <c r="A21" s="432">
        <f t="shared" si="0"/>
      </c>
      <c r="B21" s="193">
        <f>IF('第１回希望調査'!B21="","",'第１回希望調査'!B21)</f>
      </c>
      <c r="C21" s="193">
        <f>IF('第１回希望調査'!C21="","",'第１回希望調査'!C21)</f>
      </c>
      <c r="D21" s="17">
        <f>IF('第１回希望調査'!D21="","",'第１回希望調査'!D21)</f>
      </c>
      <c r="E21" s="230">
        <f>IF('第１回希望調査'!E21="","",'第１回希望調査'!E21)</f>
      </c>
      <c r="F21" s="195">
        <f>IF('第１回希望調査'!F21="","",'第１回希望調査'!F21)</f>
      </c>
    </row>
    <row r="22" spans="1:6" ht="36.75" customHeight="1">
      <c r="A22" s="433"/>
      <c r="B22" s="192"/>
      <c r="C22" s="192"/>
      <c r="D22" s="16"/>
      <c r="E22" s="229"/>
      <c r="F22" s="10"/>
    </row>
    <row r="23" spans="1:6" ht="36.75" customHeight="1">
      <c r="A23" s="432">
        <f t="shared" si="0"/>
      </c>
      <c r="B23" s="193">
        <f>IF('第１回希望調査'!B23="","",'第１回希望調査'!B23)</f>
      </c>
      <c r="C23" s="193">
        <f>IF('第１回希望調査'!C23="","",'第１回希望調査'!C23)</f>
      </c>
      <c r="D23" s="17">
        <f>IF('第１回希望調査'!D23="","",'第１回希望調査'!D23)</f>
      </c>
      <c r="E23" s="230">
        <f>IF('第１回希望調査'!E23="","",'第１回希望調査'!E23)</f>
      </c>
      <c r="F23" s="196">
        <f>IF('第１回希望調査'!F23="","",'第１回希望調査'!F23)</f>
      </c>
    </row>
    <row r="24" spans="1:6" ht="36.75" customHeight="1">
      <c r="A24" s="433"/>
      <c r="B24" s="192"/>
      <c r="C24" s="192"/>
      <c r="D24" s="16"/>
      <c r="E24" s="229"/>
      <c r="F24" s="10"/>
    </row>
    <row r="25" spans="1:6" ht="36.75" customHeight="1">
      <c r="A25" s="432">
        <f t="shared" si="0"/>
      </c>
      <c r="B25" s="193">
        <f>IF('第１回希望調査'!B25="","",'第１回希望調査'!B25)</f>
      </c>
      <c r="C25" s="193">
        <f>IF('第１回希望調査'!C25="","",'第１回希望調査'!C25)</f>
      </c>
      <c r="D25" s="17">
        <f>IF('第１回希望調査'!D25="","",'第１回希望調査'!D25)</f>
      </c>
      <c r="E25" s="230">
        <f>IF('第１回希望調査'!E25="","",'第１回希望調査'!E25)</f>
      </c>
      <c r="F25" s="196">
        <f>IF('第１回希望調査'!F25="","",'第１回希望調査'!F25)</f>
      </c>
    </row>
    <row r="26" spans="1:6" ht="36.75" customHeight="1">
      <c r="A26" s="433"/>
      <c r="B26" s="192"/>
      <c r="C26" s="192"/>
      <c r="D26" s="16"/>
      <c r="E26" s="229"/>
      <c r="F26" s="10"/>
    </row>
    <row r="27" spans="1:6" ht="36.75" customHeight="1">
      <c r="A27" s="432">
        <f t="shared" si="0"/>
      </c>
      <c r="B27" s="193">
        <f>IF('第１回希望調査'!B27="","",'第１回希望調査'!B27)</f>
      </c>
      <c r="C27" s="193">
        <f>IF('第１回希望調査'!C27="","",'第１回希望調査'!C27)</f>
      </c>
      <c r="D27" s="17">
        <f>IF('第１回希望調査'!D27="","",'第１回希望調査'!D27)</f>
      </c>
      <c r="E27" s="230">
        <f>IF('第１回希望調査'!E27="","",'第１回希望調査'!E27)</f>
      </c>
      <c r="F27" s="196">
        <f>IF('第１回希望調査'!F27="","",'第１回希望調査'!F27)</f>
      </c>
    </row>
    <row r="28" spans="1:6" ht="36.75" customHeight="1" thickBot="1">
      <c r="A28" s="433"/>
      <c r="B28" s="192"/>
      <c r="C28" s="224"/>
      <c r="D28" s="16"/>
      <c r="E28" s="229"/>
      <c r="F28" s="12"/>
    </row>
    <row r="29" spans="1:6" ht="24.75" customHeight="1" thickTop="1">
      <c r="A29" s="456" t="s">
        <v>7</v>
      </c>
      <c r="B29" s="457"/>
      <c r="C29" s="460"/>
      <c r="D29" s="452"/>
      <c r="E29" s="462"/>
      <c r="F29" s="197">
        <f>SUM(F9,F11,F13,F15,F17,F19,F21,F23,F25,F27)</f>
        <v>0</v>
      </c>
    </row>
    <row r="30" spans="1:6" ht="24.75" customHeight="1" thickBot="1">
      <c r="A30" s="458"/>
      <c r="B30" s="459"/>
      <c r="C30" s="461"/>
      <c r="D30" s="453"/>
      <c r="E30" s="463"/>
      <c r="F30" s="11">
        <f>SUM(F10,F12,F14,F16,F18,F20,F22,F24,F26,F28)</f>
        <v>0</v>
      </c>
    </row>
    <row r="31" ht="14.25">
      <c r="B31" s="6"/>
    </row>
    <row r="32" spans="1:2" ht="18.75" customHeight="1">
      <c r="A32" s="134" t="s">
        <v>1071</v>
      </c>
      <c r="B32" s="6"/>
    </row>
    <row r="33" spans="1:2" ht="18.75" customHeight="1">
      <c r="A33" s="134"/>
      <c r="B33" s="3" t="s">
        <v>947</v>
      </c>
    </row>
    <row r="34" spans="1:2" ht="18.75" customHeight="1">
      <c r="A34" s="134"/>
      <c r="B34" s="3" t="s">
        <v>948</v>
      </c>
    </row>
    <row r="35" ht="14.25">
      <c r="A35" s="134"/>
    </row>
    <row r="36" ht="14.25" hidden="1">
      <c r="A36" s="134"/>
    </row>
    <row r="37" spans="1:5" ht="14.25" hidden="1">
      <c r="A37" s="134"/>
      <c r="B37" s="151" t="s">
        <v>859</v>
      </c>
      <c r="C37" s="3">
        <v>0</v>
      </c>
      <c r="D37" s="13" t="s">
        <v>8</v>
      </c>
      <c r="E37" s="226">
        <v>43976</v>
      </c>
    </row>
    <row r="38" spans="2:5" ht="14.25" hidden="1">
      <c r="B38" s="151" t="s">
        <v>860</v>
      </c>
      <c r="C38" s="3">
        <v>10000</v>
      </c>
      <c r="D38" s="13" t="s">
        <v>9</v>
      </c>
      <c r="E38" s="226">
        <v>44098</v>
      </c>
    </row>
    <row r="39" spans="2:5" ht="14.25" hidden="1">
      <c r="B39" s="151" t="s">
        <v>861</v>
      </c>
      <c r="C39" s="3">
        <v>10100</v>
      </c>
      <c r="D39" s="13" t="s">
        <v>922</v>
      </c>
      <c r="E39" s="226">
        <v>44279</v>
      </c>
    </row>
    <row r="40" spans="2:5" ht="24" hidden="1">
      <c r="B40" s="152" t="s">
        <v>1051</v>
      </c>
      <c r="C40" s="3">
        <v>10102</v>
      </c>
      <c r="D40" s="14" t="s">
        <v>10</v>
      </c>
      <c r="E40" s="9"/>
    </row>
    <row r="41" spans="2:5" ht="24" hidden="1">
      <c r="B41" s="152" t="s">
        <v>924</v>
      </c>
      <c r="C41" s="3">
        <v>10103</v>
      </c>
      <c r="D41" s="9"/>
      <c r="E41" s="9"/>
    </row>
    <row r="42" spans="2:5" ht="24" hidden="1">
      <c r="B42" s="152" t="s">
        <v>925</v>
      </c>
      <c r="C42" s="3">
        <v>10104</v>
      </c>
      <c r="D42" s="9"/>
      <c r="E42" s="9"/>
    </row>
    <row r="43" spans="2:5" ht="24" hidden="1">
      <c r="B43" s="152" t="s">
        <v>1052</v>
      </c>
      <c r="C43" s="3">
        <v>10105</v>
      </c>
      <c r="D43" s="9"/>
      <c r="E43" s="9"/>
    </row>
    <row r="44" spans="2:5" ht="24" hidden="1">
      <c r="B44" s="152" t="s">
        <v>926</v>
      </c>
      <c r="C44" s="3">
        <v>10107</v>
      </c>
      <c r="D44" s="9"/>
      <c r="E44" s="9"/>
    </row>
    <row r="45" spans="2:5" ht="24" hidden="1">
      <c r="B45" s="152" t="s">
        <v>1053</v>
      </c>
      <c r="C45" s="3">
        <v>10108</v>
      </c>
      <c r="D45" s="9"/>
      <c r="E45" s="9"/>
    </row>
    <row r="46" spans="2:6" ht="24" hidden="1">
      <c r="B46" s="152" t="s">
        <v>1054</v>
      </c>
      <c r="C46" s="3">
        <v>10109</v>
      </c>
      <c r="D46" s="9"/>
      <c r="E46" s="9"/>
      <c r="F46" s="3"/>
    </row>
    <row r="47" spans="1:6" ht="24" hidden="1">
      <c r="A47" s="3"/>
      <c r="B47" s="152" t="s">
        <v>927</v>
      </c>
      <c r="C47" s="3">
        <v>10110</v>
      </c>
      <c r="D47" s="9"/>
      <c r="E47" s="9"/>
      <c r="F47" s="3"/>
    </row>
    <row r="48" spans="1:6" ht="24" hidden="1">
      <c r="A48" s="3"/>
      <c r="B48" s="152" t="s">
        <v>928</v>
      </c>
      <c r="C48" s="3">
        <v>10112</v>
      </c>
      <c r="D48" s="9"/>
      <c r="E48" s="9"/>
      <c r="F48" s="3"/>
    </row>
    <row r="49" spans="1:6" ht="24" hidden="1">
      <c r="A49" s="3"/>
      <c r="B49" s="152" t="s">
        <v>1055</v>
      </c>
      <c r="C49" s="3">
        <v>10114</v>
      </c>
      <c r="D49" s="9"/>
      <c r="E49" s="9"/>
      <c r="F49" s="3"/>
    </row>
    <row r="50" spans="1:6" ht="24" hidden="1">
      <c r="A50" s="3"/>
      <c r="B50" s="152" t="s">
        <v>1056</v>
      </c>
      <c r="C50" s="3">
        <v>10115</v>
      </c>
      <c r="D50" s="9"/>
      <c r="E50" s="9"/>
      <c r="F50" s="3"/>
    </row>
    <row r="51" spans="1:6" ht="14.25" hidden="1">
      <c r="A51" s="3"/>
      <c r="B51" s="151" t="s">
        <v>862</v>
      </c>
      <c r="C51" s="3">
        <v>10200</v>
      </c>
      <c r="D51" s="9"/>
      <c r="E51" s="9"/>
      <c r="F51" s="3"/>
    </row>
    <row r="52" spans="1:6" ht="24" hidden="1">
      <c r="A52" s="3"/>
      <c r="B52" s="152" t="s">
        <v>929</v>
      </c>
      <c r="C52" s="3">
        <v>10207</v>
      </c>
      <c r="F52" s="3"/>
    </row>
    <row r="53" spans="1:6" ht="24" hidden="1">
      <c r="A53" s="3"/>
      <c r="B53" s="152" t="s">
        <v>930</v>
      </c>
      <c r="C53" s="3">
        <v>10208</v>
      </c>
      <c r="F53" s="3"/>
    </row>
    <row r="54" spans="1:6" ht="34.5" hidden="1">
      <c r="A54" s="3"/>
      <c r="B54" s="152" t="s">
        <v>1057</v>
      </c>
      <c r="C54" s="3">
        <v>10209</v>
      </c>
      <c r="F54" s="3"/>
    </row>
    <row r="55" spans="1:6" ht="24" hidden="1">
      <c r="A55" s="3"/>
      <c r="B55" s="152" t="s">
        <v>931</v>
      </c>
      <c r="C55" s="3">
        <v>10212</v>
      </c>
      <c r="F55" s="3"/>
    </row>
    <row r="56" spans="1:6" ht="24" hidden="1">
      <c r="A56" s="3"/>
      <c r="B56" s="152" t="s">
        <v>932</v>
      </c>
      <c r="C56" s="3">
        <v>10213</v>
      </c>
      <c r="F56" s="3"/>
    </row>
    <row r="57" spans="1:6" ht="24" hidden="1">
      <c r="A57" s="3"/>
      <c r="B57" s="152" t="s">
        <v>1024</v>
      </c>
      <c r="C57" s="3">
        <v>10214</v>
      </c>
      <c r="F57" s="3"/>
    </row>
    <row r="58" spans="1:6" ht="34.5" hidden="1">
      <c r="A58" s="3"/>
      <c r="B58" s="152" t="s">
        <v>1150</v>
      </c>
      <c r="C58" s="3">
        <v>10217</v>
      </c>
      <c r="F58" s="3"/>
    </row>
    <row r="59" spans="1:6" ht="24" hidden="1">
      <c r="A59" s="3"/>
      <c r="B59" s="152" t="s">
        <v>1058</v>
      </c>
      <c r="C59" s="3">
        <v>10218</v>
      </c>
      <c r="F59" s="3"/>
    </row>
    <row r="60" spans="1:6" ht="14.25" hidden="1">
      <c r="A60" s="3"/>
      <c r="B60" s="151" t="s">
        <v>863</v>
      </c>
      <c r="C60" s="3">
        <v>10300</v>
      </c>
      <c r="F60" s="3"/>
    </row>
    <row r="61" spans="1:6" ht="24" hidden="1">
      <c r="A61" s="3"/>
      <c r="B61" s="152" t="s">
        <v>933</v>
      </c>
      <c r="C61" s="3">
        <v>10301</v>
      </c>
      <c r="F61" s="3"/>
    </row>
    <row r="62" spans="1:6" ht="24" hidden="1">
      <c r="A62" s="3"/>
      <c r="B62" s="152" t="s">
        <v>934</v>
      </c>
      <c r="C62" s="3">
        <v>10302</v>
      </c>
      <c r="F62" s="3"/>
    </row>
    <row r="63" spans="1:6" ht="24" hidden="1">
      <c r="A63" s="3"/>
      <c r="B63" s="152" t="s">
        <v>935</v>
      </c>
      <c r="C63" s="3">
        <v>10303</v>
      </c>
      <c r="F63" s="3"/>
    </row>
    <row r="64" spans="1:6" ht="14.25" hidden="1">
      <c r="A64" s="3"/>
      <c r="B64" s="151" t="s">
        <v>864</v>
      </c>
      <c r="C64" s="3">
        <v>10400</v>
      </c>
      <c r="F64" s="3"/>
    </row>
    <row r="65" spans="1:6" ht="24" hidden="1">
      <c r="A65" s="3"/>
      <c r="B65" s="152" t="s">
        <v>936</v>
      </c>
      <c r="C65" s="3">
        <v>10401</v>
      </c>
      <c r="F65" s="3"/>
    </row>
    <row r="66" spans="1:6" ht="24" hidden="1">
      <c r="A66" s="3"/>
      <c r="B66" s="152" t="s">
        <v>937</v>
      </c>
      <c r="C66" s="3">
        <v>10402</v>
      </c>
      <c r="F66" s="3"/>
    </row>
    <row r="67" spans="1:6" ht="14.25" hidden="1">
      <c r="A67" s="3"/>
      <c r="B67" s="151" t="s">
        <v>865</v>
      </c>
      <c r="C67" s="3">
        <v>10500</v>
      </c>
      <c r="F67" s="3"/>
    </row>
    <row r="68" spans="1:6" ht="14.25" hidden="1">
      <c r="A68" s="3"/>
      <c r="B68" s="151" t="s">
        <v>913</v>
      </c>
      <c r="C68" s="3">
        <v>10800</v>
      </c>
      <c r="F68" s="3"/>
    </row>
    <row r="69" spans="1:6" ht="14.25" hidden="1">
      <c r="A69" s="3"/>
      <c r="B69" s="151" t="s">
        <v>1018</v>
      </c>
      <c r="C69" s="3">
        <v>10900</v>
      </c>
      <c r="F69" s="3"/>
    </row>
    <row r="70" spans="1:6" ht="24" hidden="1">
      <c r="A70" s="3"/>
      <c r="B70" s="152" t="s">
        <v>1019</v>
      </c>
      <c r="C70" s="3">
        <v>10901</v>
      </c>
      <c r="F70" s="3"/>
    </row>
    <row r="71" spans="1:6" ht="24" hidden="1">
      <c r="A71" s="3"/>
      <c r="B71" s="152" t="s">
        <v>1020</v>
      </c>
      <c r="C71" s="3">
        <v>10902</v>
      </c>
      <c r="F71" s="3"/>
    </row>
    <row r="72" spans="1:6" ht="24" hidden="1">
      <c r="A72" s="3"/>
      <c r="B72" s="152" t="s">
        <v>1021</v>
      </c>
      <c r="C72" s="3">
        <v>10903</v>
      </c>
      <c r="F72" s="3"/>
    </row>
    <row r="73" spans="1:6" ht="24" hidden="1">
      <c r="A73" s="3"/>
      <c r="B73" s="152" t="s">
        <v>1022</v>
      </c>
      <c r="C73" s="3">
        <v>10904</v>
      </c>
      <c r="F73" s="3"/>
    </row>
    <row r="74" spans="1:6" ht="24" hidden="1">
      <c r="A74" s="3"/>
      <c r="B74" s="152" t="s">
        <v>1023</v>
      </c>
      <c r="C74" s="3">
        <v>10905</v>
      </c>
      <c r="F74" s="3"/>
    </row>
    <row r="75" spans="1:6" ht="24" hidden="1">
      <c r="A75" s="3"/>
      <c r="B75" s="152" t="s">
        <v>1025</v>
      </c>
      <c r="C75" s="3">
        <v>10906</v>
      </c>
      <c r="F75" s="3"/>
    </row>
    <row r="76" spans="1:6" ht="24" hidden="1">
      <c r="A76" s="3"/>
      <c r="B76" s="152" t="s">
        <v>1031</v>
      </c>
      <c r="C76" s="3">
        <v>10907</v>
      </c>
      <c r="F76" s="3"/>
    </row>
    <row r="77" spans="1:6" ht="14.25" hidden="1">
      <c r="A77" s="3"/>
      <c r="B77" s="269" t="s">
        <v>1152</v>
      </c>
      <c r="C77" s="270">
        <v>11000</v>
      </c>
      <c r="F77" s="271"/>
    </row>
    <row r="78" spans="1:6" ht="14.25" hidden="1">
      <c r="A78" s="3"/>
      <c r="B78" s="152" t="s">
        <v>1151</v>
      </c>
      <c r="C78" s="270">
        <v>11100</v>
      </c>
      <c r="F78" s="3"/>
    </row>
    <row r="79" spans="1:6" ht="14.25" hidden="1">
      <c r="A79" s="3"/>
      <c r="B79" s="151" t="s">
        <v>866</v>
      </c>
      <c r="C79" s="3">
        <v>20000</v>
      </c>
      <c r="F79" s="3"/>
    </row>
    <row r="80" spans="1:6" ht="14.25" hidden="1">
      <c r="A80" s="3"/>
      <c r="B80" s="151" t="s">
        <v>867</v>
      </c>
      <c r="C80" s="3">
        <v>20100</v>
      </c>
      <c r="F80" s="3"/>
    </row>
    <row r="81" spans="1:6" ht="24" hidden="1">
      <c r="A81" s="3"/>
      <c r="B81" s="152" t="s">
        <v>1059</v>
      </c>
      <c r="C81" s="3">
        <v>20102</v>
      </c>
      <c r="F81" s="3"/>
    </row>
    <row r="82" spans="1:6" ht="24" hidden="1">
      <c r="A82" s="3"/>
      <c r="B82" s="152" t="s">
        <v>938</v>
      </c>
      <c r="C82" s="3">
        <v>20103</v>
      </c>
      <c r="F82" s="3"/>
    </row>
    <row r="83" spans="1:6" ht="24" hidden="1">
      <c r="A83" s="3"/>
      <c r="B83" s="152" t="s">
        <v>1060</v>
      </c>
      <c r="C83" s="3">
        <v>20106</v>
      </c>
      <c r="F83" s="3"/>
    </row>
    <row r="84" spans="1:6" ht="24" hidden="1">
      <c r="A84" s="3"/>
      <c r="B84" s="152" t="s">
        <v>1061</v>
      </c>
      <c r="C84" s="3">
        <v>20108</v>
      </c>
      <c r="F84" s="3"/>
    </row>
    <row r="85" spans="1:6" ht="24" hidden="1">
      <c r="A85" s="3"/>
      <c r="B85" s="152" t="s">
        <v>1062</v>
      </c>
      <c r="C85" s="3">
        <v>20113</v>
      </c>
      <c r="F85" s="3"/>
    </row>
    <row r="86" spans="1:6" ht="24" hidden="1">
      <c r="A86" s="3"/>
      <c r="B86" s="152" t="s">
        <v>939</v>
      </c>
      <c r="C86" s="3">
        <v>20114</v>
      </c>
      <c r="F86" s="3"/>
    </row>
    <row r="87" spans="1:6" ht="24" hidden="1">
      <c r="A87" s="3"/>
      <c r="B87" s="152" t="s">
        <v>940</v>
      </c>
      <c r="C87" s="3">
        <v>20115</v>
      </c>
      <c r="F87" s="3"/>
    </row>
    <row r="88" spans="1:6" ht="24" hidden="1">
      <c r="A88" s="3"/>
      <c r="B88" s="152" t="s">
        <v>1034</v>
      </c>
      <c r="C88" s="3">
        <v>20116</v>
      </c>
      <c r="F88" s="3"/>
    </row>
    <row r="89" spans="1:6" ht="24" hidden="1">
      <c r="A89" s="3"/>
      <c r="B89" s="152" t="s">
        <v>1032</v>
      </c>
      <c r="C89" s="3">
        <v>20117</v>
      </c>
      <c r="F89" s="3"/>
    </row>
    <row r="90" spans="1:6" ht="24" hidden="1">
      <c r="A90" s="3"/>
      <c r="B90" s="152" t="s">
        <v>1033</v>
      </c>
      <c r="C90" s="3">
        <v>20118</v>
      </c>
      <c r="F90" s="3"/>
    </row>
    <row r="91" spans="1:6" ht="24" hidden="1">
      <c r="A91" s="3"/>
      <c r="B91" s="269" t="s">
        <v>1153</v>
      </c>
      <c r="C91" s="270">
        <v>20119</v>
      </c>
      <c r="F91" s="3"/>
    </row>
    <row r="92" spans="1:6" ht="36" hidden="1">
      <c r="A92" s="3"/>
      <c r="B92" s="269" t="s">
        <v>1154</v>
      </c>
      <c r="C92" s="270">
        <v>20120</v>
      </c>
      <c r="F92" s="3"/>
    </row>
    <row r="93" spans="2:6" ht="14.25" hidden="1">
      <c r="B93" s="151" t="s">
        <v>868</v>
      </c>
      <c r="C93" s="3">
        <v>20200</v>
      </c>
      <c r="F93" s="3"/>
    </row>
    <row r="94" spans="2:6" ht="34.5" hidden="1">
      <c r="B94" s="152" t="s">
        <v>1063</v>
      </c>
      <c r="C94" s="3">
        <v>20202</v>
      </c>
      <c r="F94" s="3"/>
    </row>
    <row r="95" spans="2:3" ht="24" hidden="1">
      <c r="B95" s="152" t="s">
        <v>941</v>
      </c>
      <c r="C95" s="3">
        <v>20203</v>
      </c>
    </row>
    <row r="96" spans="2:3" ht="24" hidden="1">
      <c r="B96" s="152" t="s">
        <v>1064</v>
      </c>
      <c r="C96" s="3">
        <v>20204</v>
      </c>
    </row>
    <row r="97" spans="2:3" ht="36" hidden="1">
      <c r="B97" s="152" t="s">
        <v>942</v>
      </c>
      <c r="C97" s="3">
        <v>20205</v>
      </c>
    </row>
    <row r="98" spans="2:3" ht="14.25" hidden="1">
      <c r="B98" s="151" t="s">
        <v>869</v>
      </c>
      <c r="C98" s="3">
        <v>20300</v>
      </c>
    </row>
    <row r="99" spans="2:3" ht="14.25" hidden="1">
      <c r="B99" s="151" t="s">
        <v>921</v>
      </c>
      <c r="C99" s="3">
        <v>20400</v>
      </c>
    </row>
    <row r="100" spans="2:3" ht="14.25" hidden="1">
      <c r="B100" s="151" t="s">
        <v>870</v>
      </c>
      <c r="C100" s="3">
        <v>20500</v>
      </c>
    </row>
  </sheetData>
  <sheetProtection formatCells="0" formatRows="0" deleteRows="0"/>
  <mergeCells count="18">
    <mergeCell ref="A2:F2"/>
    <mergeCell ref="D6:F6"/>
    <mergeCell ref="A17:A18"/>
    <mergeCell ref="A11:A12"/>
    <mergeCell ref="D3:F3"/>
    <mergeCell ref="D4:F4"/>
    <mergeCell ref="A9:A10"/>
    <mergeCell ref="A13:A14"/>
    <mergeCell ref="D29:D30"/>
    <mergeCell ref="E29:E30"/>
    <mergeCell ref="A19:A20"/>
    <mergeCell ref="A15:A16"/>
    <mergeCell ref="A27:A28"/>
    <mergeCell ref="A25:A26"/>
    <mergeCell ref="A23:A24"/>
    <mergeCell ref="A21:A22"/>
    <mergeCell ref="C29:C30"/>
    <mergeCell ref="A29:B30"/>
  </mergeCells>
  <dataValidations count="3">
    <dataValidation type="list" showInputMessage="1" showErrorMessage="1" sqref="D10 D12 D14 D16 D18 D20 D22 D24 D26 D28">
      <formula1>$D$37:$D$41</formula1>
    </dataValidation>
    <dataValidation type="list" allowBlank="1" showInputMessage="1" showErrorMessage="1" sqref="E10 E12 E14 E16 E18 E20 E22 E24 E26 E28">
      <formula1>$E$37:$E$40</formula1>
    </dataValidation>
    <dataValidation type="list" showInputMessage="1" showErrorMessage="1" sqref="B10 B28 B26 B24 B22 B20 B18 B16 B14 B12">
      <formula1>$B$36:$B$97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75" zoomScaleNormal="75" zoomScalePageLayoutView="0" workbookViewId="0" topLeftCell="A1">
      <selection activeCell="C8" sqref="C8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6" ht="25.5" customHeight="1">
      <c r="B1" s="7" t="str">
        <f>'第１回希望調査'!B1</f>
        <v>(令和元年度起債事業に係る）</v>
      </c>
      <c r="C1" s="1"/>
      <c r="D1" s="1"/>
      <c r="E1" s="1"/>
      <c r="F1" s="2"/>
    </row>
    <row r="2" spans="1:6" ht="25.5" customHeight="1">
      <c r="A2" s="466" t="s">
        <v>1073</v>
      </c>
      <c r="B2" s="466"/>
      <c r="C2" s="466"/>
      <c r="D2" s="466"/>
      <c r="E2" s="466"/>
      <c r="F2" s="466"/>
    </row>
    <row r="3" spans="2:6" ht="36.75" customHeight="1">
      <c r="B3" s="249"/>
      <c r="C3" s="156" t="s">
        <v>4</v>
      </c>
      <c r="D3" s="442" t="s">
        <v>1070</v>
      </c>
      <c r="E3" s="442"/>
      <c r="F3" s="442"/>
    </row>
    <row r="4" spans="3:6" ht="25.5" customHeight="1">
      <c r="C4" s="156" t="s">
        <v>5</v>
      </c>
      <c r="D4" s="443"/>
      <c r="E4" s="443"/>
      <c r="F4" s="443"/>
    </row>
    <row r="5" spans="3:6" ht="25.5" customHeight="1">
      <c r="C5" s="156" t="s">
        <v>6</v>
      </c>
      <c r="D5" s="157" t="s">
        <v>944</v>
      </c>
      <c r="E5" s="157" t="s">
        <v>945</v>
      </c>
      <c r="F5" s="158" t="s">
        <v>946</v>
      </c>
    </row>
    <row r="6" spans="3:6" ht="25.5" customHeight="1">
      <c r="C6" s="156" t="s">
        <v>943</v>
      </c>
      <c r="D6" s="438" t="s">
        <v>19</v>
      </c>
      <c r="E6" s="438"/>
      <c r="F6" s="438"/>
    </row>
    <row r="7" ht="15" thickBot="1"/>
    <row r="8" spans="1:6" ht="30" customHeight="1" thickBot="1">
      <c r="A8" s="338" t="s">
        <v>0</v>
      </c>
      <c r="B8" s="8" t="s">
        <v>3</v>
      </c>
      <c r="C8" s="8" t="s">
        <v>11</v>
      </c>
      <c r="D8" s="8" t="s">
        <v>1</v>
      </c>
      <c r="E8" s="8" t="s">
        <v>2</v>
      </c>
      <c r="F8" s="199" t="s">
        <v>996</v>
      </c>
    </row>
    <row r="9" spans="1:6" ht="36.75" customHeight="1">
      <c r="A9" s="434">
        <f>IF(B9="","",1)</f>
      </c>
      <c r="B9" s="250">
        <f>IF('第２回希望調査'!B10="","",'第２回希望調査'!B10)</f>
      </c>
      <c r="C9" s="253">
        <f>IF('第２回希望調査'!C10="","",'第２回希望調査'!C10)</f>
      </c>
      <c r="D9" s="254">
        <f>IF('第２回希望調査'!D10="","",'第２回希望調査'!D10)</f>
      </c>
      <c r="E9" s="255">
        <f>IF('第２回希望調査'!E10="","",'第２回希望調査'!E10)</f>
      </c>
      <c r="F9" s="256">
        <f>IF('第２回希望調査'!F10="","",'第２回希望調査'!F10)</f>
      </c>
    </row>
    <row r="10" spans="1:6" ht="36.75" customHeight="1">
      <c r="A10" s="464"/>
      <c r="B10" s="224"/>
      <c r="C10" s="236"/>
      <c r="D10" s="232"/>
      <c r="E10" s="227"/>
      <c r="F10" s="12"/>
    </row>
    <row r="11" spans="1:6" ht="36.75" customHeight="1">
      <c r="A11" s="432">
        <f>IF(B11="","",A9+1)</f>
      </c>
      <c r="B11" s="251">
        <f>IF('第２回希望調査'!B12="","",'第２回希望調査'!B12)</f>
      </c>
      <c r="C11" s="257">
        <f>IF('第２回希望調査'!C12="","",'第２回希望調査'!C12)</f>
      </c>
      <c r="D11" s="258">
        <f>IF('第２回希望調査'!D12="","",'第２回希望調査'!D12)</f>
      </c>
      <c r="E11" s="259">
        <f>IF('第２回希望調査'!E12="","",'第２回希望調査'!E12)</f>
      </c>
      <c r="F11" s="260">
        <f>IF('第２回希望調査'!F12="","",'第２回希望調査'!F12)</f>
      </c>
    </row>
    <row r="12" spans="1:6" ht="36.75" customHeight="1">
      <c r="A12" s="433"/>
      <c r="B12" s="192"/>
      <c r="C12" s="231"/>
      <c r="D12" s="16"/>
      <c r="E12" s="229"/>
      <c r="F12" s="10"/>
    </row>
    <row r="13" spans="1:6" ht="36.75" customHeight="1">
      <c r="A13" s="464">
        <f>IF(B13="","",A11+1)</f>
      </c>
      <c r="B13" s="252">
        <f>IF('第２回希望調査'!B14="","",'第２回希望調査'!B14)</f>
      </c>
      <c r="C13" s="261">
        <f>IF('第２回希望調査'!C14="","",'第２回希望調査'!C14)</f>
      </c>
      <c r="D13" s="262">
        <f>IF('第２回希望調査'!D14="","",'第２回希望調査'!D14)</f>
      </c>
      <c r="E13" s="263">
        <f>IF('第２回希望調査'!E14="","",'第２回希望調査'!E14)</f>
      </c>
      <c r="F13" s="264">
        <f>IF('第２回希望調査'!F14="","",'第２回希望調査'!F14)</f>
      </c>
    </row>
    <row r="14" spans="1:6" ht="36.75" customHeight="1">
      <c r="A14" s="433"/>
      <c r="B14" s="224"/>
      <c r="C14" s="236"/>
      <c r="D14" s="232"/>
      <c r="E14" s="227"/>
      <c r="F14" s="12"/>
    </row>
    <row r="15" spans="1:6" ht="36.75" customHeight="1">
      <c r="A15" s="432">
        <f>IF(B15="","",A13+1)</f>
      </c>
      <c r="B15" s="251">
        <f>IF('第２回希望調査'!B16="","",'第２回希望調査'!B16)</f>
      </c>
      <c r="C15" s="257">
        <f>IF('第２回希望調査'!C16="","",'第２回希望調査'!C16)</f>
      </c>
      <c r="D15" s="258">
        <f>IF('第２回希望調査'!D16="","",'第２回希望調査'!D16)</f>
      </c>
      <c r="E15" s="259">
        <f>IF('第２回希望調査'!E16="","",'第２回希望調査'!E16)</f>
      </c>
      <c r="F15" s="260">
        <f>IF('第２回希望調査'!F16="","",'第２回希望調査'!F16)</f>
      </c>
    </row>
    <row r="16" spans="1:6" ht="36.75" customHeight="1">
      <c r="A16" s="433"/>
      <c r="B16" s="192"/>
      <c r="C16" s="231"/>
      <c r="D16" s="16"/>
      <c r="E16" s="229"/>
      <c r="F16" s="10"/>
    </row>
    <row r="17" spans="1:6" ht="36.75" customHeight="1">
      <c r="A17" s="432">
        <f>IF(B17="","",A15+1)</f>
      </c>
      <c r="B17" s="252">
        <f>IF('第２回希望調査'!B18="","",'第２回希望調査'!B18)</f>
      </c>
      <c r="C17" s="261">
        <f>IF('第２回希望調査'!C18="","",'第２回希望調査'!C18)</f>
      </c>
      <c r="D17" s="262">
        <f>IF('第２回希望調査'!D18="","",'第２回希望調査'!D18)</f>
      </c>
      <c r="E17" s="263">
        <f>IF('第２回希望調査'!E18="","",'第２回希望調査'!E18)</f>
      </c>
      <c r="F17" s="264">
        <f>IF('第２回希望調査'!F18="","",'第２回希望調査'!F18)</f>
      </c>
    </row>
    <row r="18" spans="1:6" ht="36.75" customHeight="1">
      <c r="A18" s="433"/>
      <c r="B18" s="224"/>
      <c r="C18" s="236"/>
      <c r="D18" s="232"/>
      <c r="E18" s="227"/>
      <c r="F18" s="12"/>
    </row>
    <row r="19" spans="1:6" ht="36.75" customHeight="1">
      <c r="A19" s="432">
        <f>IF(B19="","",A17+1)</f>
      </c>
      <c r="B19" s="251">
        <f>IF('第２回希望調査'!B20="","",'第２回希望調査'!B20)</f>
      </c>
      <c r="C19" s="257">
        <f>IF('第２回希望調査'!C20="","",'第２回希望調査'!C20)</f>
      </c>
      <c r="D19" s="258">
        <f>IF('第２回希望調査'!D20="","",'第２回希望調査'!D20)</f>
      </c>
      <c r="E19" s="259">
        <f>IF('第２回希望調査'!E20="","",'第２回希望調査'!E20)</f>
      </c>
      <c r="F19" s="260">
        <f>IF('第２回希望調査'!F20="","",'第２回希望調査'!F20)</f>
      </c>
    </row>
    <row r="20" spans="1:6" ht="36.75" customHeight="1">
      <c r="A20" s="433"/>
      <c r="B20" s="224"/>
      <c r="C20" s="231"/>
      <c r="D20" s="16"/>
      <c r="E20" s="229"/>
      <c r="F20" s="10"/>
    </row>
    <row r="21" spans="1:6" ht="36.75" customHeight="1">
      <c r="A21" s="432">
        <f>IF(B21="","",A19+1)</f>
      </c>
      <c r="B21" s="251">
        <f>IF('第２回希望調査'!B22="","",'第２回希望調査'!B22)</f>
      </c>
      <c r="C21" s="261">
        <f>IF('第２回希望調査'!C22="","",'第２回希望調査'!C22)</f>
      </c>
      <c r="D21" s="262">
        <f>IF('第２回希望調査'!D22="","",'第２回希望調査'!D22)</f>
      </c>
      <c r="E21" s="263">
        <f>IF('第２回希望調査'!E22="","",'第２回希望調査'!E22)</f>
      </c>
      <c r="F21" s="264">
        <f>IF('第２回希望調査'!F22="","",'第２回希望調査'!F22)</f>
      </c>
    </row>
    <row r="22" spans="1:6" ht="36.75" customHeight="1">
      <c r="A22" s="433"/>
      <c r="B22" s="224"/>
      <c r="C22" s="236"/>
      <c r="D22" s="232"/>
      <c r="E22" s="227"/>
      <c r="F22" s="12"/>
    </row>
    <row r="23" spans="1:6" ht="36.75" customHeight="1">
      <c r="A23" s="432">
        <f>IF(B23="","",A21+1)</f>
      </c>
      <c r="B23" s="251">
        <f>IF('第２回希望調査'!B24="","",'第２回希望調査'!B24)</f>
      </c>
      <c r="C23" s="257">
        <f>IF('第２回希望調査'!C24="","",'第２回希望調査'!C24)</f>
      </c>
      <c r="D23" s="258">
        <f>IF('第２回希望調査'!D24="","",'第２回希望調査'!D24)</f>
      </c>
      <c r="E23" s="259">
        <f>IF('第２回希望調査'!E24="","",'第２回希望調査'!E24)</f>
      </c>
      <c r="F23" s="260">
        <f>IF('第２回希望調査'!F24="","",'第２回希望調査'!F24)</f>
      </c>
    </row>
    <row r="24" spans="1:6" ht="36.75" customHeight="1">
      <c r="A24" s="433"/>
      <c r="B24" s="224"/>
      <c r="C24" s="231"/>
      <c r="D24" s="16"/>
      <c r="E24" s="229"/>
      <c r="F24" s="10"/>
    </row>
    <row r="25" spans="1:6" ht="36.75" customHeight="1">
      <c r="A25" s="432">
        <f>IF(B25="","",A23+1)</f>
      </c>
      <c r="B25" s="251">
        <f>IF('第２回希望調査'!B26="","",'第２回希望調査'!B26)</f>
      </c>
      <c r="C25" s="261">
        <f>IF('第２回希望調査'!C26="","",'第２回希望調査'!C26)</f>
      </c>
      <c r="D25" s="262">
        <f>IF('第２回希望調査'!D26="","",'第２回希望調査'!D26)</f>
      </c>
      <c r="E25" s="263">
        <f>IF('第２回希望調査'!E26="","",'第２回希望調査'!E26)</f>
      </c>
      <c r="F25" s="264">
        <f>IF('第２回希望調査'!F26="","",'第２回希望調査'!F26)</f>
      </c>
    </row>
    <row r="26" spans="1:6" ht="36.75" customHeight="1">
      <c r="A26" s="433"/>
      <c r="B26" s="224"/>
      <c r="C26" s="236"/>
      <c r="D26" s="232"/>
      <c r="E26" s="227"/>
      <c r="F26" s="12"/>
    </row>
    <row r="27" spans="1:6" ht="36.75" customHeight="1">
      <c r="A27" s="432">
        <f>IF(B27="","",A25+1)</f>
      </c>
      <c r="B27" s="251">
        <f>IF('第２回希望調査'!B28="","",'第２回希望調査'!B28)</f>
      </c>
      <c r="C27" s="257">
        <f>IF('第２回希望調査'!C28="","",'第２回希望調査'!C28)</f>
      </c>
      <c r="D27" s="258">
        <f>IF('第２回希望調査'!D28="","",'第２回希望調査'!D28)</f>
      </c>
      <c r="E27" s="259">
        <f>IF('第２回希望調査'!E28="","",'第２回希望調査'!E28)</f>
      </c>
      <c r="F27" s="260">
        <f>IF('第２回希望調査'!F28="","",'第２回希望調査'!F28)</f>
      </c>
    </row>
    <row r="28" spans="1:6" ht="36.75" customHeight="1" thickBot="1">
      <c r="A28" s="433"/>
      <c r="B28" s="224"/>
      <c r="C28" s="237"/>
      <c r="D28" s="233"/>
      <c r="E28" s="234"/>
      <c r="F28" s="235"/>
    </row>
    <row r="29" spans="1:6" ht="24.75" customHeight="1" thickTop="1">
      <c r="A29" s="456" t="s">
        <v>7</v>
      </c>
      <c r="B29" s="457"/>
      <c r="C29" s="460"/>
      <c r="D29" s="452"/>
      <c r="E29" s="467"/>
      <c r="F29" s="200">
        <f>SUM(F9,F11,F13,F15,F17,F19,F21,F23,F25,F27)</f>
        <v>0</v>
      </c>
    </row>
    <row r="30" spans="1:6" ht="24.75" customHeight="1" thickBot="1">
      <c r="A30" s="458"/>
      <c r="B30" s="459"/>
      <c r="C30" s="461"/>
      <c r="D30" s="453"/>
      <c r="E30" s="468"/>
      <c r="F30" s="11">
        <f>SUM(F10,F12,F14,F16,F18,F20,F22,F24,F26,F28)</f>
        <v>0</v>
      </c>
    </row>
    <row r="31" ht="14.25">
      <c r="B31" s="6"/>
    </row>
    <row r="32" spans="1:2" ht="18" customHeight="1">
      <c r="A32" s="134" t="s">
        <v>1071</v>
      </c>
      <c r="B32" s="6"/>
    </row>
    <row r="33" spans="1:2" ht="18" customHeight="1">
      <c r="A33" s="134"/>
      <c r="B33" s="3" t="s">
        <v>995</v>
      </c>
    </row>
    <row r="34" spans="1:2" ht="14.25">
      <c r="A34" s="134"/>
      <c r="B34" s="3" t="s">
        <v>948</v>
      </c>
    </row>
    <row r="35" ht="14.25">
      <c r="A35" s="134"/>
    </row>
    <row r="36" spans="1:2" ht="14.25" hidden="1">
      <c r="A36" s="134"/>
      <c r="B36" s="6"/>
    </row>
    <row r="37" spans="2:5" ht="14.25" hidden="1">
      <c r="B37" s="151" t="s">
        <v>859</v>
      </c>
      <c r="C37" s="3">
        <v>0</v>
      </c>
      <c r="D37" s="13" t="s">
        <v>8</v>
      </c>
      <c r="E37" s="226">
        <v>43976</v>
      </c>
    </row>
    <row r="38" spans="2:5" ht="14.25" hidden="1">
      <c r="B38" s="151" t="s">
        <v>860</v>
      </c>
      <c r="C38" s="3">
        <v>10000</v>
      </c>
      <c r="D38" s="13" t="s">
        <v>9</v>
      </c>
      <c r="E38" s="226">
        <v>44098</v>
      </c>
    </row>
    <row r="39" spans="2:5" ht="14.25" hidden="1">
      <c r="B39" s="151" t="s">
        <v>861</v>
      </c>
      <c r="C39" s="3">
        <v>10100</v>
      </c>
      <c r="D39" s="13" t="s">
        <v>922</v>
      </c>
      <c r="E39" s="226">
        <v>44279</v>
      </c>
    </row>
    <row r="40" spans="2:5" ht="24" hidden="1">
      <c r="B40" s="152" t="s">
        <v>1051</v>
      </c>
      <c r="C40" s="3">
        <v>10102</v>
      </c>
      <c r="D40" s="14" t="s">
        <v>10</v>
      </c>
      <c r="E40" s="9"/>
    </row>
    <row r="41" spans="2:5" ht="24" hidden="1">
      <c r="B41" s="152" t="s">
        <v>924</v>
      </c>
      <c r="C41" s="3">
        <v>10103</v>
      </c>
      <c r="D41" s="9"/>
      <c r="E41" s="9"/>
    </row>
    <row r="42" spans="2:5" ht="24" hidden="1">
      <c r="B42" s="152" t="s">
        <v>925</v>
      </c>
      <c r="C42" s="3">
        <v>10104</v>
      </c>
      <c r="D42" s="9"/>
      <c r="E42" s="9"/>
    </row>
    <row r="43" spans="2:5" ht="24" hidden="1">
      <c r="B43" s="152" t="s">
        <v>1052</v>
      </c>
      <c r="C43" s="3">
        <v>10105</v>
      </c>
      <c r="D43" s="9"/>
      <c r="E43" s="9"/>
    </row>
    <row r="44" spans="2:5" ht="24" hidden="1">
      <c r="B44" s="152" t="s">
        <v>926</v>
      </c>
      <c r="C44" s="3">
        <v>10107</v>
      </c>
      <c r="D44" s="9"/>
      <c r="E44" s="9"/>
    </row>
    <row r="45" spans="2:5" ht="24" hidden="1">
      <c r="B45" s="152" t="s">
        <v>1053</v>
      </c>
      <c r="C45" s="3">
        <v>10108</v>
      </c>
      <c r="D45" s="9"/>
      <c r="E45" s="9"/>
    </row>
    <row r="46" spans="1:6" ht="24" hidden="1">
      <c r="A46" s="3"/>
      <c r="B46" s="152" t="s">
        <v>1054</v>
      </c>
      <c r="C46" s="3">
        <v>10109</v>
      </c>
      <c r="D46" s="9"/>
      <c r="E46" s="9"/>
      <c r="F46" s="3"/>
    </row>
    <row r="47" spans="1:6" ht="24" hidden="1">
      <c r="A47" s="3"/>
      <c r="B47" s="152" t="s">
        <v>927</v>
      </c>
      <c r="C47" s="3">
        <v>10110</v>
      </c>
      <c r="D47" s="9"/>
      <c r="E47" s="9"/>
      <c r="F47" s="3"/>
    </row>
    <row r="48" spans="1:6" ht="24" hidden="1">
      <c r="A48" s="3"/>
      <c r="B48" s="152" t="s">
        <v>928</v>
      </c>
      <c r="C48" s="3">
        <v>10112</v>
      </c>
      <c r="D48" s="9"/>
      <c r="E48" s="9"/>
      <c r="F48" s="3"/>
    </row>
    <row r="49" spans="1:6" ht="24" hidden="1">
      <c r="A49" s="3"/>
      <c r="B49" s="152" t="s">
        <v>1055</v>
      </c>
      <c r="C49" s="3">
        <v>10114</v>
      </c>
      <c r="D49" s="9"/>
      <c r="E49" s="9"/>
      <c r="F49" s="3"/>
    </row>
    <row r="50" spans="1:6" ht="24" hidden="1">
      <c r="A50" s="3"/>
      <c r="B50" s="152" t="s">
        <v>1056</v>
      </c>
      <c r="C50" s="3">
        <v>10115</v>
      </c>
      <c r="D50" s="9"/>
      <c r="E50" s="9"/>
      <c r="F50" s="3"/>
    </row>
    <row r="51" spans="1:6" ht="14.25" hidden="1">
      <c r="A51" s="3"/>
      <c r="B51" s="151" t="s">
        <v>862</v>
      </c>
      <c r="C51" s="3">
        <v>10200</v>
      </c>
      <c r="D51" s="9"/>
      <c r="E51" s="9"/>
      <c r="F51" s="3"/>
    </row>
    <row r="52" spans="1:6" ht="24" hidden="1">
      <c r="A52" s="3"/>
      <c r="B52" s="152" t="s">
        <v>929</v>
      </c>
      <c r="C52" s="3">
        <v>10207</v>
      </c>
      <c r="F52" s="3"/>
    </row>
    <row r="53" spans="1:6" ht="24" hidden="1">
      <c r="A53" s="3"/>
      <c r="B53" s="152" t="s">
        <v>930</v>
      </c>
      <c r="C53" s="3">
        <v>10208</v>
      </c>
      <c r="F53" s="3"/>
    </row>
    <row r="54" spans="1:6" ht="34.5" hidden="1">
      <c r="A54" s="3"/>
      <c r="B54" s="152" t="s">
        <v>1057</v>
      </c>
      <c r="C54" s="3">
        <v>10209</v>
      </c>
      <c r="F54" s="3"/>
    </row>
    <row r="55" spans="1:6" ht="24" hidden="1">
      <c r="A55" s="3"/>
      <c r="B55" s="152" t="s">
        <v>931</v>
      </c>
      <c r="C55" s="3">
        <v>10212</v>
      </c>
      <c r="F55" s="3"/>
    </row>
    <row r="56" spans="1:6" ht="24" hidden="1">
      <c r="A56" s="3"/>
      <c r="B56" s="152" t="s">
        <v>932</v>
      </c>
      <c r="C56" s="3">
        <v>10213</v>
      </c>
      <c r="F56" s="3"/>
    </row>
    <row r="57" spans="1:6" ht="24" hidden="1">
      <c r="A57" s="3"/>
      <c r="B57" s="152" t="s">
        <v>1024</v>
      </c>
      <c r="C57" s="3">
        <v>10214</v>
      </c>
      <c r="F57" s="3"/>
    </row>
    <row r="58" spans="1:6" ht="34.5" hidden="1">
      <c r="A58" s="3"/>
      <c r="B58" s="152" t="s">
        <v>1150</v>
      </c>
      <c r="C58" s="3">
        <v>10217</v>
      </c>
      <c r="F58" s="3"/>
    </row>
    <row r="59" spans="1:6" ht="24" hidden="1">
      <c r="A59" s="3"/>
      <c r="B59" s="152" t="s">
        <v>1058</v>
      </c>
      <c r="C59" s="3">
        <v>10218</v>
      </c>
      <c r="F59" s="3"/>
    </row>
    <row r="60" spans="1:6" ht="14.25" hidden="1">
      <c r="A60" s="3"/>
      <c r="B60" s="151" t="s">
        <v>863</v>
      </c>
      <c r="C60" s="3">
        <v>10300</v>
      </c>
      <c r="F60" s="3"/>
    </row>
    <row r="61" spans="1:6" ht="24" hidden="1">
      <c r="A61" s="3"/>
      <c r="B61" s="152" t="s">
        <v>933</v>
      </c>
      <c r="C61" s="3">
        <v>10301</v>
      </c>
      <c r="F61" s="3"/>
    </row>
    <row r="62" spans="1:6" ht="24" hidden="1">
      <c r="A62" s="3"/>
      <c r="B62" s="152" t="s">
        <v>934</v>
      </c>
      <c r="C62" s="3">
        <v>10302</v>
      </c>
      <c r="F62" s="3"/>
    </row>
    <row r="63" spans="1:6" ht="24" hidden="1">
      <c r="A63" s="3"/>
      <c r="B63" s="152" t="s">
        <v>935</v>
      </c>
      <c r="C63" s="3">
        <v>10303</v>
      </c>
      <c r="F63" s="3"/>
    </row>
    <row r="64" spans="1:6" ht="14.25" hidden="1">
      <c r="A64" s="3"/>
      <c r="B64" s="151" t="s">
        <v>864</v>
      </c>
      <c r="C64" s="3">
        <v>10400</v>
      </c>
      <c r="F64" s="3"/>
    </row>
    <row r="65" spans="1:6" ht="24" hidden="1">
      <c r="A65" s="3"/>
      <c r="B65" s="152" t="s">
        <v>936</v>
      </c>
      <c r="C65" s="3">
        <v>10401</v>
      </c>
      <c r="F65" s="3"/>
    </row>
    <row r="66" spans="1:6" ht="24" hidden="1">
      <c r="A66" s="3"/>
      <c r="B66" s="152" t="s">
        <v>937</v>
      </c>
      <c r="C66" s="3">
        <v>10402</v>
      </c>
      <c r="F66" s="3"/>
    </row>
    <row r="67" spans="1:6" ht="14.25" hidden="1">
      <c r="A67" s="3"/>
      <c r="B67" s="151" t="s">
        <v>865</v>
      </c>
      <c r="C67" s="3">
        <v>10500</v>
      </c>
      <c r="F67" s="3"/>
    </row>
    <row r="68" spans="1:6" ht="14.25" hidden="1">
      <c r="A68" s="3"/>
      <c r="B68" s="151" t="s">
        <v>913</v>
      </c>
      <c r="C68" s="3">
        <v>10800</v>
      </c>
      <c r="F68" s="3"/>
    </row>
    <row r="69" spans="1:6" ht="14.25" hidden="1">
      <c r="A69" s="3"/>
      <c r="B69" s="151" t="s">
        <v>1018</v>
      </c>
      <c r="C69" s="3">
        <v>10900</v>
      </c>
      <c r="F69" s="3"/>
    </row>
    <row r="70" spans="1:6" ht="24" hidden="1">
      <c r="A70" s="3"/>
      <c r="B70" s="152" t="s">
        <v>1019</v>
      </c>
      <c r="C70" s="3">
        <v>10901</v>
      </c>
      <c r="F70" s="3"/>
    </row>
    <row r="71" spans="1:6" ht="24" hidden="1">
      <c r="A71" s="3"/>
      <c r="B71" s="152" t="s">
        <v>1020</v>
      </c>
      <c r="C71" s="3">
        <v>10902</v>
      </c>
      <c r="F71" s="3"/>
    </row>
    <row r="72" spans="1:6" ht="24" hidden="1">
      <c r="A72" s="3"/>
      <c r="B72" s="152" t="s">
        <v>1021</v>
      </c>
      <c r="C72" s="3">
        <v>10903</v>
      </c>
      <c r="F72" s="3"/>
    </row>
    <row r="73" spans="1:6" ht="24" hidden="1">
      <c r="A73" s="3"/>
      <c r="B73" s="152" t="s">
        <v>1022</v>
      </c>
      <c r="C73" s="3">
        <v>10904</v>
      </c>
      <c r="F73" s="3"/>
    </row>
    <row r="74" spans="1:6" ht="24" hidden="1">
      <c r="A74" s="3"/>
      <c r="B74" s="152" t="s">
        <v>1023</v>
      </c>
      <c r="C74" s="3">
        <v>10905</v>
      </c>
      <c r="F74" s="3"/>
    </row>
    <row r="75" spans="1:6" ht="24" hidden="1">
      <c r="A75" s="3"/>
      <c r="B75" s="152" t="s">
        <v>1025</v>
      </c>
      <c r="C75" s="3">
        <v>10906</v>
      </c>
      <c r="F75" s="3"/>
    </row>
    <row r="76" spans="1:6" ht="24" hidden="1">
      <c r="A76" s="3"/>
      <c r="B76" s="152" t="s">
        <v>1031</v>
      </c>
      <c r="C76" s="3">
        <v>10907</v>
      </c>
      <c r="F76" s="3"/>
    </row>
    <row r="77" spans="1:6" ht="14.25" hidden="1">
      <c r="A77" s="3"/>
      <c r="B77" s="269" t="s">
        <v>1152</v>
      </c>
      <c r="C77" s="270">
        <v>11000</v>
      </c>
      <c r="F77" s="3"/>
    </row>
    <row r="78" spans="1:6" ht="14.25" hidden="1">
      <c r="A78" s="3"/>
      <c r="B78" s="152" t="s">
        <v>1151</v>
      </c>
      <c r="C78" s="270">
        <v>11100</v>
      </c>
      <c r="F78" s="3"/>
    </row>
    <row r="79" spans="1:6" ht="14.25" hidden="1">
      <c r="A79" s="3"/>
      <c r="B79" s="151" t="s">
        <v>866</v>
      </c>
      <c r="C79" s="3">
        <v>20000</v>
      </c>
      <c r="F79" s="3"/>
    </row>
    <row r="80" spans="1:6" ht="14.25" hidden="1">
      <c r="A80" s="3"/>
      <c r="B80" s="151" t="s">
        <v>867</v>
      </c>
      <c r="C80" s="3">
        <v>20100</v>
      </c>
      <c r="F80" s="3"/>
    </row>
    <row r="81" spans="1:6" ht="24" hidden="1">
      <c r="A81" s="3"/>
      <c r="B81" s="152" t="s">
        <v>1059</v>
      </c>
      <c r="C81" s="3">
        <v>20102</v>
      </c>
      <c r="F81" s="3"/>
    </row>
    <row r="82" spans="1:6" ht="24" hidden="1">
      <c r="A82" s="3"/>
      <c r="B82" s="152" t="s">
        <v>938</v>
      </c>
      <c r="C82" s="3">
        <v>20103</v>
      </c>
      <c r="F82" s="3"/>
    </row>
    <row r="83" spans="1:6" ht="24" hidden="1">
      <c r="A83" s="3"/>
      <c r="B83" s="152" t="s">
        <v>1060</v>
      </c>
      <c r="C83" s="3">
        <v>20106</v>
      </c>
      <c r="F83" s="3"/>
    </row>
    <row r="84" spans="1:6" ht="24" hidden="1">
      <c r="A84" s="3"/>
      <c r="B84" s="152" t="s">
        <v>1061</v>
      </c>
      <c r="C84" s="3">
        <v>20108</v>
      </c>
      <c r="F84" s="3"/>
    </row>
    <row r="85" spans="1:6" ht="24" hidden="1">
      <c r="A85" s="3"/>
      <c r="B85" s="152" t="s">
        <v>1062</v>
      </c>
      <c r="C85" s="3">
        <v>20113</v>
      </c>
      <c r="F85" s="3"/>
    </row>
    <row r="86" spans="1:6" ht="24" hidden="1">
      <c r="A86" s="3"/>
      <c r="B86" s="152" t="s">
        <v>939</v>
      </c>
      <c r="C86" s="3">
        <v>20114</v>
      </c>
      <c r="F86" s="3"/>
    </row>
    <row r="87" spans="1:6" ht="24" hidden="1">
      <c r="A87" s="3"/>
      <c r="B87" s="152" t="s">
        <v>940</v>
      </c>
      <c r="C87" s="3">
        <v>20115</v>
      </c>
      <c r="F87" s="3"/>
    </row>
    <row r="88" spans="1:6" ht="24" hidden="1">
      <c r="A88" s="3"/>
      <c r="B88" s="152" t="s">
        <v>1034</v>
      </c>
      <c r="C88" s="3">
        <v>20116</v>
      </c>
      <c r="F88" s="3"/>
    </row>
    <row r="89" spans="1:6" ht="24" hidden="1">
      <c r="A89" s="3"/>
      <c r="B89" s="152" t="s">
        <v>1032</v>
      </c>
      <c r="C89" s="3">
        <v>20117</v>
      </c>
      <c r="F89" s="3"/>
    </row>
    <row r="90" spans="1:6" ht="24" hidden="1">
      <c r="A90" s="3"/>
      <c r="B90" s="152" t="s">
        <v>1033</v>
      </c>
      <c r="C90" s="3">
        <v>20118</v>
      </c>
      <c r="F90" s="3"/>
    </row>
    <row r="91" spans="1:6" ht="24" hidden="1">
      <c r="A91" s="3"/>
      <c r="B91" s="269" t="s">
        <v>1153</v>
      </c>
      <c r="C91" s="270">
        <v>20119</v>
      </c>
      <c r="F91" s="3"/>
    </row>
    <row r="92" spans="1:6" ht="36" hidden="1">
      <c r="A92" s="3"/>
      <c r="B92" s="269" t="s">
        <v>1154</v>
      </c>
      <c r="C92" s="270">
        <v>20120</v>
      </c>
      <c r="F92" s="3"/>
    </row>
    <row r="93" spans="1:6" ht="14.25" hidden="1">
      <c r="A93" s="3"/>
      <c r="B93" s="151" t="s">
        <v>868</v>
      </c>
      <c r="C93" s="3">
        <v>20200</v>
      </c>
      <c r="F93" s="3"/>
    </row>
    <row r="94" spans="2:3" ht="34.5" hidden="1">
      <c r="B94" s="152" t="s">
        <v>1063</v>
      </c>
      <c r="C94" s="3">
        <v>20202</v>
      </c>
    </row>
    <row r="95" spans="2:3" ht="24" hidden="1">
      <c r="B95" s="152" t="s">
        <v>941</v>
      </c>
      <c r="C95" s="3">
        <v>20203</v>
      </c>
    </row>
    <row r="96" spans="2:3" ht="24" hidden="1">
      <c r="B96" s="152" t="s">
        <v>1064</v>
      </c>
      <c r="C96" s="3">
        <v>20204</v>
      </c>
    </row>
    <row r="97" spans="2:3" ht="36" hidden="1">
      <c r="B97" s="152" t="s">
        <v>942</v>
      </c>
      <c r="C97" s="3">
        <v>20205</v>
      </c>
    </row>
    <row r="98" spans="2:3" ht="14.25" hidden="1">
      <c r="B98" s="151" t="s">
        <v>869</v>
      </c>
      <c r="C98" s="3">
        <v>20300</v>
      </c>
    </row>
    <row r="99" spans="1:6" ht="14.25" hidden="1">
      <c r="A99" s="3"/>
      <c r="B99" s="151" t="s">
        <v>921</v>
      </c>
      <c r="C99" s="3">
        <v>20400</v>
      </c>
      <c r="F99" s="3"/>
    </row>
    <row r="100" spans="1:6" ht="14.25" hidden="1">
      <c r="A100" s="3"/>
      <c r="B100" s="151" t="s">
        <v>870</v>
      </c>
      <c r="C100" s="3">
        <v>20500</v>
      </c>
      <c r="F100" s="3"/>
    </row>
  </sheetData>
  <sheetProtection formatCells="0" formatRows="0" deleteRows="0"/>
  <mergeCells count="18">
    <mergeCell ref="A2:F2"/>
    <mergeCell ref="D3:F3"/>
    <mergeCell ref="D4:F4"/>
    <mergeCell ref="D6:F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B30"/>
    <mergeCell ref="C29:C30"/>
    <mergeCell ref="D29:D30"/>
    <mergeCell ref="E29:E30"/>
  </mergeCells>
  <dataValidations count="3">
    <dataValidation type="list" allowBlank="1" showInputMessage="1" showErrorMessage="1" sqref="E10 E28 E26 E24 E22 E20 E18 E16 E14 E12">
      <formula1>$E$36:$E$39</formula1>
    </dataValidation>
    <dataValidation type="list" showInputMessage="1" showErrorMessage="1" sqref="D10 D28 D26 D24 D22 D20 D18 D16 D14 D12">
      <formula1>$D$36:$D$40</formula1>
    </dataValidation>
    <dataValidation type="list" showInputMessage="1" showErrorMessage="1" sqref="B10 B28 B26 B24 B22 B20 B18 B16 B14 B12">
      <formula1>$B$36:$B$97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34" customWidth="1"/>
    <col min="2" max="2" width="8.125" style="21" customWidth="1"/>
    <col min="3" max="3" width="25.50390625" style="21" customWidth="1"/>
    <col min="4" max="4" width="13.375" style="21" customWidth="1"/>
    <col min="5" max="5" width="46.875" style="21" customWidth="1"/>
    <col min="6" max="6" width="13.875" style="21" bestFit="1" customWidth="1"/>
    <col min="7" max="7" width="14.625" style="21" bestFit="1" customWidth="1"/>
    <col min="8" max="8" width="15.125" style="21" hidden="1" customWidth="1"/>
    <col min="9" max="9" width="13.00390625" style="21" hidden="1" customWidth="1"/>
    <col min="10" max="10" width="13.875" style="21" hidden="1" customWidth="1"/>
    <col min="11" max="11" width="5.50390625" style="21" hidden="1" customWidth="1"/>
    <col min="12" max="12" width="17.875" style="21" hidden="1" customWidth="1"/>
    <col min="13" max="13" width="19.00390625" style="21" customWidth="1"/>
    <col min="14" max="16384" width="9.00390625" style="21" customWidth="1"/>
  </cols>
  <sheetData>
    <row r="1" spans="1:13" ht="18" customHeight="1" thickBot="1">
      <c r="A1" s="223" t="s">
        <v>998</v>
      </c>
      <c r="B1" s="18" t="s">
        <v>240</v>
      </c>
      <c r="C1" s="18" t="s">
        <v>241</v>
      </c>
      <c r="D1" s="18" t="s">
        <v>242</v>
      </c>
      <c r="E1" s="18" t="s">
        <v>18</v>
      </c>
      <c r="F1" s="19" t="s">
        <v>20</v>
      </c>
      <c r="G1" s="19" t="s">
        <v>243</v>
      </c>
      <c r="H1" s="18" t="s">
        <v>244</v>
      </c>
      <c r="I1" s="18" t="s">
        <v>245</v>
      </c>
      <c r="J1" s="18" t="s">
        <v>19</v>
      </c>
      <c r="K1" s="18" t="s">
        <v>246</v>
      </c>
      <c r="L1" s="18" t="s">
        <v>247</v>
      </c>
      <c r="M1" s="20" t="s">
        <v>248</v>
      </c>
    </row>
    <row r="2" spans="1:13" ht="18" customHeight="1">
      <c r="A2" s="35">
        <v>201</v>
      </c>
      <c r="B2" s="22" t="s">
        <v>249</v>
      </c>
      <c r="C2" s="23" t="s">
        <v>21</v>
      </c>
      <c r="D2" s="23" t="s">
        <v>22</v>
      </c>
      <c r="E2" s="23" t="s">
        <v>23</v>
      </c>
      <c r="F2" s="24" t="s">
        <v>250</v>
      </c>
      <c r="G2" s="25" t="s">
        <v>251</v>
      </c>
      <c r="H2" s="22" t="s">
        <v>252</v>
      </c>
      <c r="I2" s="22" t="s">
        <v>253</v>
      </c>
      <c r="J2" s="22" t="s">
        <v>254</v>
      </c>
      <c r="K2" s="22"/>
      <c r="L2" s="22" t="s">
        <v>255</v>
      </c>
      <c r="M2" s="26"/>
    </row>
    <row r="3" spans="1:13" ht="18" customHeight="1">
      <c r="A3" s="36">
        <v>202</v>
      </c>
      <c r="B3" s="27" t="s">
        <v>249</v>
      </c>
      <c r="C3" s="28" t="s">
        <v>24</v>
      </c>
      <c r="D3" s="28" t="s">
        <v>25</v>
      </c>
      <c r="E3" s="28" t="s">
        <v>26</v>
      </c>
      <c r="F3" s="29" t="s">
        <v>256</v>
      </c>
      <c r="G3" s="30" t="s">
        <v>257</v>
      </c>
      <c r="H3" s="27" t="s">
        <v>252</v>
      </c>
      <c r="I3" s="27"/>
      <c r="J3" s="27" t="s">
        <v>258</v>
      </c>
      <c r="K3" s="27">
        <v>1351</v>
      </c>
      <c r="L3" s="27" t="s">
        <v>259</v>
      </c>
      <c r="M3" s="31"/>
    </row>
    <row r="4" spans="1:13" ht="18" customHeight="1">
      <c r="A4" s="36">
        <v>203</v>
      </c>
      <c r="B4" s="27" t="s">
        <v>249</v>
      </c>
      <c r="C4" s="28" t="s">
        <v>27</v>
      </c>
      <c r="D4" s="28" t="s">
        <v>28</v>
      </c>
      <c r="E4" s="28" t="s">
        <v>29</v>
      </c>
      <c r="F4" s="29" t="s">
        <v>260</v>
      </c>
      <c r="G4" s="30" t="s">
        <v>261</v>
      </c>
      <c r="H4" s="27" t="s">
        <v>262</v>
      </c>
      <c r="I4" s="27"/>
      <c r="J4" s="27" t="s">
        <v>263</v>
      </c>
      <c r="K4" s="27"/>
      <c r="L4" s="27" t="s">
        <v>264</v>
      </c>
      <c r="M4" s="31"/>
    </row>
    <row r="5" spans="1:13" ht="18" customHeight="1">
      <c r="A5" s="36">
        <v>204</v>
      </c>
      <c r="B5" s="27" t="s">
        <v>249</v>
      </c>
      <c r="C5" s="28" t="s">
        <v>30</v>
      </c>
      <c r="D5" s="28" t="s">
        <v>31</v>
      </c>
      <c r="E5" s="28" t="s">
        <v>32</v>
      </c>
      <c r="F5" s="29" t="s">
        <v>265</v>
      </c>
      <c r="G5" s="30" t="s">
        <v>266</v>
      </c>
      <c r="H5" s="27" t="s">
        <v>262</v>
      </c>
      <c r="I5" s="27"/>
      <c r="J5" s="27" t="s">
        <v>267</v>
      </c>
      <c r="K5" s="27">
        <v>1121</v>
      </c>
      <c r="L5" s="27" t="s">
        <v>268</v>
      </c>
      <c r="M5" s="31"/>
    </row>
    <row r="6" spans="1:13" ht="18" customHeight="1">
      <c r="A6" s="36">
        <v>205</v>
      </c>
      <c r="B6" s="27" t="s">
        <v>249</v>
      </c>
      <c r="C6" s="28" t="s">
        <v>33</v>
      </c>
      <c r="D6" s="28" t="s">
        <v>34</v>
      </c>
      <c r="E6" s="28" t="s">
        <v>35</v>
      </c>
      <c r="F6" s="29" t="s">
        <v>269</v>
      </c>
      <c r="G6" s="30" t="s">
        <v>270</v>
      </c>
      <c r="H6" s="27" t="s">
        <v>262</v>
      </c>
      <c r="I6" s="27" t="s">
        <v>271</v>
      </c>
      <c r="J6" s="27" t="s">
        <v>272</v>
      </c>
      <c r="K6" s="27">
        <v>5143</v>
      </c>
      <c r="L6" s="27" t="s">
        <v>273</v>
      </c>
      <c r="M6" s="31"/>
    </row>
    <row r="7" spans="1:13" ht="18" customHeight="1">
      <c r="A7" s="36">
        <v>206</v>
      </c>
      <c r="B7" s="27" t="s">
        <v>249</v>
      </c>
      <c r="C7" s="28" t="s">
        <v>36</v>
      </c>
      <c r="D7" s="28" t="s">
        <v>37</v>
      </c>
      <c r="E7" s="28" t="s">
        <v>38</v>
      </c>
      <c r="F7" s="29" t="s">
        <v>274</v>
      </c>
      <c r="G7" s="30" t="s">
        <v>275</v>
      </c>
      <c r="H7" s="27" t="s">
        <v>262</v>
      </c>
      <c r="I7" s="27" t="s">
        <v>276</v>
      </c>
      <c r="J7" s="27" t="s">
        <v>277</v>
      </c>
      <c r="K7" s="27">
        <v>143</v>
      </c>
      <c r="L7" s="27" t="s">
        <v>278</v>
      </c>
      <c r="M7" s="31"/>
    </row>
    <row r="8" spans="1:13" ht="18" customHeight="1">
      <c r="A8" s="36">
        <v>207</v>
      </c>
      <c r="B8" s="27" t="s">
        <v>249</v>
      </c>
      <c r="C8" s="28" t="s">
        <v>39</v>
      </c>
      <c r="D8" s="28" t="s">
        <v>40</v>
      </c>
      <c r="E8" s="28" t="s">
        <v>41</v>
      </c>
      <c r="F8" s="29" t="s">
        <v>279</v>
      </c>
      <c r="G8" s="30" t="s">
        <v>280</v>
      </c>
      <c r="H8" s="27" t="s">
        <v>262</v>
      </c>
      <c r="I8" s="27"/>
      <c r="J8" s="27" t="s">
        <v>281</v>
      </c>
      <c r="K8" s="27">
        <v>3128</v>
      </c>
      <c r="L8" s="27" t="s">
        <v>282</v>
      </c>
      <c r="M8" s="31"/>
    </row>
    <row r="9" spans="1:13" ht="18" customHeight="1">
      <c r="A9" s="36">
        <v>208</v>
      </c>
      <c r="B9" s="27" t="s">
        <v>249</v>
      </c>
      <c r="C9" s="28" t="s">
        <v>42</v>
      </c>
      <c r="D9" s="28" t="s">
        <v>43</v>
      </c>
      <c r="E9" s="28" t="s">
        <v>44</v>
      </c>
      <c r="F9" s="29" t="s">
        <v>283</v>
      </c>
      <c r="G9" s="30" t="s">
        <v>284</v>
      </c>
      <c r="H9" s="27" t="s">
        <v>262</v>
      </c>
      <c r="I9" s="27" t="s">
        <v>285</v>
      </c>
      <c r="J9" s="27" t="s">
        <v>286</v>
      </c>
      <c r="K9" s="27">
        <v>226</v>
      </c>
      <c r="L9" s="27" t="s">
        <v>287</v>
      </c>
      <c r="M9" s="31"/>
    </row>
    <row r="10" spans="1:13" ht="18" customHeight="1">
      <c r="A10" s="36">
        <v>209</v>
      </c>
      <c r="B10" s="27" t="s">
        <v>249</v>
      </c>
      <c r="C10" s="28" t="s">
        <v>45</v>
      </c>
      <c r="D10" s="28" t="s">
        <v>46</v>
      </c>
      <c r="E10" s="28" t="s">
        <v>47</v>
      </c>
      <c r="F10" s="29" t="s">
        <v>288</v>
      </c>
      <c r="G10" s="30" t="s">
        <v>289</v>
      </c>
      <c r="H10" s="27" t="s">
        <v>262</v>
      </c>
      <c r="I10" s="27" t="s">
        <v>290</v>
      </c>
      <c r="J10" s="27" t="s">
        <v>291</v>
      </c>
      <c r="K10" s="27"/>
      <c r="L10" s="27" t="s">
        <v>292</v>
      </c>
      <c r="M10" s="31"/>
    </row>
    <row r="11" spans="1:13" ht="18" customHeight="1">
      <c r="A11" s="36">
        <v>210</v>
      </c>
      <c r="B11" s="27" t="s">
        <v>249</v>
      </c>
      <c r="C11" s="28" t="s">
        <v>48</v>
      </c>
      <c r="D11" s="28" t="s">
        <v>49</v>
      </c>
      <c r="E11" s="28" t="s">
        <v>50</v>
      </c>
      <c r="F11" s="29" t="s">
        <v>293</v>
      </c>
      <c r="G11" s="30" t="s">
        <v>294</v>
      </c>
      <c r="H11" s="27" t="s">
        <v>295</v>
      </c>
      <c r="I11" s="27"/>
      <c r="J11" s="27" t="s">
        <v>296</v>
      </c>
      <c r="K11" s="27"/>
      <c r="L11" s="27" t="s">
        <v>297</v>
      </c>
      <c r="M11" s="31"/>
    </row>
    <row r="12" spans="1:13" ht="18" customHeight="1">
      <c r="A12" s="36">
        <v>211</v>
      </c>
      <c r="B12" s="27" t="s">
        <v>249</v>
      </c>
      <c r="C12" s="28" t="s">
        <v>51</v>
      </c>
      <c r="D12" s="28" t="s">
        <v>52</v>
      </c>
      <c r="E12" s="28" t="s">
        <v>53</v>
      </c>
      <c r="F12" s="29" t="s">
        <v>298</v>
      </c>
      <c r="G12" s="30" t="s">
        <v>299</v>
      </c>
      <c r="H12" s="27" t="s">
        <v>262</v>
      </c>
      <c r="I12" s="27" t="s">
        <v>300</v>
      </c>
      <c r="J12" s="27" t="s">
        <v>301</v>
      </c>
      <c r="K12" s="27">
        <v>225</v>
      </c>
      <c r="L12" s="27" t="s">
        <v>302</v>
      </c>
      <c r="M12" s="31"/>
    </row>
    <row r="13" spans="1:13" ht="18" customHeight="1">
      <c r="A13" s="36">
        <v>212</v>
      </c>
      <c r="B13" s="27" t="s">
        <v>249</v>
      </c>
      <c r="C13" s="28" t="s">
        <v>54</v>
      </c>
      <c r="D13" s="28" t="s">
        <v>55</v>
      </c>
      <c r="E13" s="28" t="s">
        <v>856</v>
      </c>
      <c r="F13" s="29" t="s">
        <v>303</v>
      </c>
      <c r="G13" s="30" t="s">
        <v>304</v>
      </c>
      <c r="H13" s="27" t="s">
        <v>305</v>
      </c>
      <c r="I13" s="27" t="s">
        <v>306</v>
      </c>
      <c r="J13" s="27" t="s">
        <v>307</v>
      </c>
      <c r="K13" s="27">
        <v>444</v>
      </c>
      <c r="L13" s="27" t="s">
        <v>308</v>
      </c>
      <c r="M13" s="31"/>
    </row>
    <row r="14" spans="1:13" ht="18" customHeight="1">
      <c r="A14" s="36">
        <v>213</v>
      </c>
      <c r="B14" s="27" t="s">
        <v>249</v>
      </c>
      <c r="C14" s="28" t="s">
        <v>56</v>
      </c>
      <c r="D14" s="28" t="s">
        <v>57</v>
      </c>
      <c r="E14" s="28" t="s">
        <v>58</v>
      </c>
      <c r="F14" s="29" t="s">
        <v>309</v>
      </c>
      <c r="G14" s="30" t="s">
        <v>310</v>
      </c>
      <c r="H14" s="27" t="s">
        <v>262</v>
      </c>
      <c r="I14" s="27"/>
      <c r="J14" s="27" t="s">
        <v>311</v>
      </c>
      <c r="K14" s="27"/>
      <c r="L14" s="27" t="s">
        <v>312</v>
      </c>
      <c r="M14" s="31"/>
    </row>
    <row r="15" spans="1:13" ht="18" customHeight="1">
      <c r="A15" s="36">
        <v>214</v>
      </c>
      <c r="B15" s="27" t="s">
        <v>249</v>
      </c>
      <c r="C15" s="28" t="s">
        <v>59</v>
      </c>
      <c r="D15" s="28" t="s">
        <v>60</v>
      </c>
      <c r="E15" s="28" t="s">
        <v>61</v>
      </c>
      <c r="F15" s="29" t="s">
        <v>313</v>
      </c>
      <c r="G15" s="30" t="s">
        <v>314</v>
      </c>
      <c r="H15" s="27" t="s">
        <v>262</v>
      </c>
      <c r="I15" s="27" t="s">
        <v>271</v>
      </c>
      <c r="J15" s="27" t="s">
        <v>315</v>
      </c>
      <c r="K15" s="27">
        <v>179</v>
      </c>
      <c r="L15" s="27" t="s">
        <v>316</v>
      </c>
      <c r="M15" s="31"/>
    </row>
    <row r="16" spans="1:13" ht="18" customHeight="1">
      <c r="A16" s="36">
        <v>215</v>
      </c>
      <c r="B16" s="27" t="s">
        <v>249</v>
      </c>
      <c r="C16" s="28" t="s">
        <v>62</v>
      </c>
      <c r="D16" s="28" t="s">
        <v>63</v>
      </c>
      <c r="E16" s="28" t="s">
        <v>64</v>
      </c>
      <c r="F16" s="29" t="s">
        <v>317</v>
      </c>
      <c r="G16" s="30" t="s">
        <v>318</v>
      </c>
      <c r="H16" s="27" t="s">
        <v>262</v>
      </c>
      <c r="I16" s="27"/>
      <c r="J16" s="27" t="s">
        <v>319</v>
      </c>
      <c r="K16" s="27"/>
      <c r="L16" s="27" t="s">
        <v>320</v>
      </c>
      <c r="M16" s="31"/>
    </row>
    <row r="17" spans="1:13" ht="18" customHeight="1">
      <c r="A17" s="36">
        <v>217</v>
      </c>
      <c r="B17" s="27" t="s">
        <v>249</v>
      </c>
      <c r="C17" s="28" t="s">
        <v>65</v>
      </c>
      <c r="D17" s="28" t="s">
        <v>66</v>
      </c>
      <c r="E17" s="28" t="s">
        <v>67</v>
      </c>
      <c r="F17" s="29" t="s">
        <v>321</v>
      </c>
      <c r="G17" s="30" t="s">
        <v>322</v>
      </c>
      <c r="H17" s="27" t="s">
        <v>262</v>
      </c>
      <c r="I17" s="27" t="s">
        <v>285</v>
      </c>
      <c r="J17" s="27" t="s">
        <v>323</v>
      </c>
      <c r="K17" s="27">
        <v>312</v>
      </c>
      <c r="L17" s="27" t="s">
        <v>324</v>
      </c>
      <c r="M17" s="31"/>
    </row>
    <row r="18" spans="1:13" ht="18" customHeight="1">
      <c r="A18" s="36">
        <v>218</v>
      </c>
      <c r="B18" s="27" t="s">
        <v>249</v>
      </c>
      <c r="C18" s="28" t="s">
        <v>68</v>
      </c>
      <c r="D18" s="28" t="s">
        <v>69</v>
      </c>
      <c r="E18" s="28" t="s">
        <v>1087</v>
      </c>
      <c r="F18" s="32" t="s">
        <v>325</v>
      </c>
      <c r="G18" s="33" t="s">
        <v>326</v>
      </c>
      <c r="H18" s="27" t="s">
        <v>295</v>
      </c>
      <c r="I18" s="27" t="s">
        <v>327</v>
      </c>
      <c r="J18" s="27" t="s">
        <v>328</v>
      </c>
      <c r="K18" s="27">
        <v>5245</v>
      </c>
      <c r="L18" s="27" t="s">
        <v>329</v>
      </c>
      <c r="M18" s="31"/>
    </row>
    <row r="19" spans="1:13" ht="18" customHeight="1">
      <c r="A19" s="36">
        <v>219</v>
      </c>
      <c r="B19" s="27" t="s">
        <v>249</v>
      </c>
      <c r="C19" s="28" t="s">
        <v>70</v>
      </c>
      <c r="D19" s="28" t="s">
        <v>71</v>
      </c>
      <c r="E19" s="28" t="s">
        <v>72</v>
      </c>
      <c r="F19" s="29" t="s">
        <v>330</v>
      </c>
      <c r="G19" s="30" t="s">
        <v>331</v>
      </c>
      <c r="H19" s="27" t="s">
        <v>262</v>
      </c>
      <c r="I19" s="27" t="s">
        <v>332</v>
      </c>
      <c r="J19" s="27" t="s">
        <v>333</v>
      </c>
      <c r="K19" s="27">
        <v>1162</v>
      </c>
      <c r="L19" s="27" t="s">
        <v>334</v>
      </c>
      <c r="M19" s="31"/>
    </row>
    <row r="20" spans="1:13" ht="18" customHeight="1">
      <c r="A20" s="36">
        <v>220</v>
      </c>
      <c r="B20" s="27" t="s">
        <v>249</v>
      </c>
      <c r="C20" s="28" t="s">
        <v>335</v>
      </c>
      <c r="D20" s="28" t="s">
        <v>980</v>
      </c>
      <c r="E20" s="28" t="s">
        <v>979</v>
      </c>
      <c r="F20" s="29" t="s">
        <v>336</v>
      </c>
      <c r="G20" s="30" t="s">
        <v>337</v>
      </c>
      <c r="H20" s="27" t="s">
        <v>338</v>
      </c>
      <c r="I20" s="27"/>
      <c r="J20" s="27" t="s">
        <v>339</v>
      </c>
      <c r="K20" s="27"/>
      <c r="L20" s="27" t="s">
        <v>340</v>
      </c>
      <c r="M20" s="31"/>
    </row>
    <row r="21" spans="1:13" ht="18" customHeight="1">
      <c r="A21" s="36">
        <v>303</v>
      </c>
      <c r="B21" s="27" t="s">
        <v>341</v>
      </c>
      <c r="C21" s="28" t="s">
        <v>73</v>
      </c>
      <c r="D21" s="28" t="s">
        <v>74</v>
      </c>
      <c r="E21" s="28" t="s">
        <v>768</v>
      </c>
      <c r="F21" s="29" t="s">
        <v>342</v>
      </c>
      <c r="G21" s="30" t="s">
        <v>343</v>
      </c>
      <c r="H21" s="27"/>
      <c r="I21" s="27"/>
      <c r="J21" s="27"/>
      <c r="K21" s="27"/>
      <c r="L21" s="27" t="s">
        <v>344</v>
      </c>
      <c r="M21" s="31"/>
    </row>
    <row r="22" spans="1:13" ht="18" customHeight="1">
      <c r="A22" s="36">
        <v>304</v>
      </c>
      <c r="B22" s="27" t="s">
        <v>341</v>
      </c>
      <c r="C22" s="28" t="s">
        <v>75</v>
      </c>
      <c r="D22" s="28" t="s">
        <v>76</v>
      </c>
      <c r="E22" s="28" t="s">
        <v>77</v>
      </c>
      <c r="F22" s="32" t="s">
        <v>345</v>
      </c>
      <c r="G22" s="33" t="s">
        <v>346</v>
      </c>
      <c r="H22" s="27"/>
      <c r="I22" s="27"/>
      <c r="J22" s="27"/>
      <c r="K22" s="27"/>
      <c r="L22" s="27" t="s">
        <v>347</v>
      </c>
      <c r="M22" s="31"/>
    </row>
    <row r="23" spans="1:13" ht="18" customHeight="1">
      <c r="A23" s="36">
        <v>305</v>
      </c>
      <c r="B23" s="27" t="s">
        <v>341</v>
      </c>
      <c r="C23" s="28" t="s">
        <v>78</v>
      </c>
      <c r="D23" s="28" t="s">
        <v>79</v>
      </c>
      <c r="E23" s="28" t="s">
        <v>80</v>
      </c>
      <c r="F23" s="129" t="s">
        <v>769</v>
      </c>
      <c r="G23" s="130" t="s">
        <v>776</v>
      </c>
      <c r="H23" s="27"/>
      <c r="I23" s="27"/>
      <c r="J23" s="27"/>
      <c r="K23" s="27"/>
      <c r="L23" s="27" t="s">
        <v>348</v>
      </c>
      <c r="M23" s="31"/>
    </row>
    <row r="24" spans="1:13" ht="18" customHeight="1">
      <c r="A24" s="36">
        <v>306</v>
      </c>
      <c r="B24" s="27" t="s">
        <v>341</v>
      </c>
      <c r="C24" s="28" t="s">
        <v>81</v>
      </c>
      <c r="D24" s="28" t="s">
        <v>82</v>
      </c>
      <c r="E24" s="28" t="s">
        <v>83</v>
      </c>
      <c r="F24" s="129" t="s">
        <v>770</v>
      </c>
      <c r="G24" s="130" t="s">
        <v>777</v>
      </c>
      <c r="H24" s="27"/>
      <c r="I24" s="27"/>
      <c r="J24" s="27"/>
      <c r="K24" s="27"/>
      <c r="L24" s="27" t="s">
        <v>349</v>
      </c>
      <c r="M24" s="31"/>
    </row>
    <row r="25" spans="1:13" ht="18" customHeight="1">
      <c r="A25" s="36">
        <v>307</v>
      </c>
      <c r="B25" s="27" t="s">
        <v>341</v>
      </c>
      <c r="C25" s="28" t="s">
        <v>84</v>
      </c>
      <c r="D25" s="28" t="s">
        <v>85</v>
      </c>
      <c r="E25" s="28" t="s">
        <v>86</v>
      </c>
      <c r="F25" s="129" t="s">
        <v>771</v>
      </c>
      <c r="G25" s="130" t="s">
        <v>778</v>
      </c>
      <c r="H25" s="27"/>
      <c r="I25" s="27"/>
      <c r="J25" s="27"/>
      <c r="K25" s="27"/>
      <c r="L25" s="27" t="s">
        <v>350</v>
      </c>
      <c r="M25" s="31"/>
    </row>
    <row r="26" spans="1:13" ht="18" customHeight="1">
      <c r="A26" s="36">
        <v>309</v>
      </c>
      <c r="B26" s="27" t="s">
        <v>341</v>
      </c>
      <c r="C26" s="28" t="s">
        <v>855</v>
      </c>
      <c r="D26" s="28" t="s">
        <v>773</v>
      </c>
      <c r="E26" s="28" t="s">
        <v>774</v>
      </c>
      <c r="F26" s="129" t="s">
        <v>772</v>
      </c>
      <c r="G26" s="130" t="s">
        <v>775</v>
      </c>
      <c r="H26" s="27"/>
      <c r="I26" s="27"/>
      <c r="J26" s="27"/>
      <c r="K26" s="27"/>
      <c r="L26" s="27" t="s">
        <v>351</v>
      </c>
      <c r="M26" s="31"/>
    </row>
    <row r="27" spans="1:13" ht="18" customHeight="1">
      <c r="A27" s="36">
        <v>321</v>
      </c>
      <c r="B27" s="27" t="s">
        <v>352</v>
      </c>
      <c r="C27" s="28" t="s">
        <v>87</v>
      </c>
      <c r="D27" s="28" t="s">
        <v>88</v>
      </c>
      <c r="E27" s="28" t="s">
        <v>89</v>
      </c>
      <c r="F27" s="29" t="s">
        <v>353</v>
      </c>
      <c r="G27" s="30" t="s">
        <v>354</v>
      </c>
      <c r="H27" s="27"/>
      <c r="I27" s="27"/>
      <c r="J27" s="27"/>
      <c r="K27" s="27"/>
      <c r="L27" s="27" t="s">
        <v>355</v>
      </c>
      <c r="M27" s="31"/>
    </row>
    <row r="28" spans="1:13" ht="18" customHeight="1">
      <c r="A28" s="36">
        <v>323</v>
      </c>
      <c r="B28" s="27" t="s">
        <v>352</v>
      </c>
      <c r="C28" s="28" t="s">
        <v>90</v>
      </c>
      <c r="D28" s="28" t="s">
        <v>91</v>
      </c>
      <c r="E28" s="28" t="s">
        <v>779</v>
      </c>
      <c r="F28" s="29" t="s">
        <v>356</v>
      </c>
      <c r="G28" s="30" t="s">
        <v>357</v>
      </c>
      <c r="H28" s="27"/>
      <c r="I28" s="27"/>
      <c r="J28" s="27"/>
      <c r="K28" s="27"/>
      <c r="L28" s="27" t="s">
        <v>358</v>
      </c>
      <c r="M28" s="31"/>
    </row>
    <row r="29" spans="1:13" ht="18" customHeight="1">
      <c r="A29" s="36">
        <v>324</v>
      </c>
      <c r="B29" s="27" t="s">
        <v>352</v>
      </c>
      <c r="C29" s="28" t="s">
        <v>92</v>
      </c>
      <c r="D29" s="28" t="s">
        <v>93</v>
      </c>
      <c r="E29" s="28" t="s">
        <v>94</v>
      </c>
      <c r="F29" s="29" t="s">
        <v>359</v>
      </c>
      <c r="G29" s="30" t="s">
        <v>360</v>
      </c>
      <c r="H29" s="27"/>
      <c r="I29" s="27"/>
      <c r="J29" s="27"/>
      <c r="K29" s="27"/>
      <c r="L29" s="27" t="s">
        <v>361</v>
      </c>
      <c r="M29" s="31"/>
    </row>
    <row r="30" spans="1:13" ht="18" customHeight="1">
      <c r="A30" s="36">
        <v>349</v>
      </c>
      <c r="B30" s="27" t="s">
        <v>362</v>
      </c>
      <c r="C30" s="28" t="s">
        <v>95</v>
      </c>
      <c r="D30" s="28" t="s">
        <v>96</v>
      </c>
      <c r="E30" s="28" t="s">
        <v>746</v>
      </c>
      <c r="F30" s="29" t="s">
        <v>363</v>
      </c>
      <c r="G30" s="30" t="s">
        <v>364</v>
      </c>
      <c r="H30" s="27"/>
      <c r="I30" s="27"/>
      <c r="J30" s="27"/>
      <c r="K30" s="27"/>
      <c r="L30" s="27" t="s">
        <v>365</v>
      </c>
      <c r="M30" s="31"/>
    </row>
    <row r="31" spans="1:13" ht="18" customHeight="1">
      <c r="A31" s="36">
        <v>350</v>
      </c>
      <c r="B31" s="27" t="s">
        <v>362</v>
      </c>
      <c r="C31" s="28" t="s">
        <v>366</v>
      </c>
      <c r="D31" s="28" t="s">
        <v>982</v>
      </c>
      <c r="E31" s="28" t="s">
        <v>981</v>
      </c>
      <c r="F31" s="32" t="s">
        <v>367</v>
      </c>
      <c r="G31" s="33" t="s">
        <v>368</v>
      </c>
      <c r="H31" s="27"/>
      <c r="I31" s="27"/>
      <c r="J31" s="27"/>
      <c r="K31" s="27"/>
      <c r="L31" s="27" t="s">
        <v>369</v>
      </c>
      <c r="M31" s="31"/>
    </row>
    <row r="32" spans="1:13" ht="18" customHeight="1">
      <c r="A32" s="36">
        <v>361</v>
      </c>
      <c r="B32" s="27" t="s">
        <v>370</v>
      </c>
      <c r="C32" s="28" t="s">
        <v>97</v>
      </c>
      <c r="D32" s="28" t="s">
        <v>98</v>
      </c>
      <c r="E32" s="28" t="s">
        <v>99</v>
      </c>
      <c r="F32" s="29" t="s">
        <v>371</v>
      </c>
      <c r="G32" s="30" t="s">
        <v>372</v>
      </c>
      <c r="H32" s="27"/>
      <c r="I32" s="27"/>
      <c r="J32" s="27"/>
      <c r="K32" s="27"/>
      <c r="L32" s="27" t="s">
        <v>373</v>
      </c>
      <c r="M32" s="31"/>
    </row>
    <row r="33" spans="1:13" ht="18" customHeight="1">
      <c r="A33" s="36">
        <v>362</v>
      </c>
      <c r="B33" s="27" t="s">
        <v>370</v>
      </c>
      <c r="C33" s="28" t="s">
        <v>100</v>
      </c>
      <c r="D33" s="28" t="s">
        <v>101</v>
      </c>
      <c r="E33" s="28" t="s">
        <v>102</v>
      </c>
      <c r="F33" s="29" t="s">
        <v>374</v>
      </c>
      <c r="G33" s="30" t="s">
        <v>375</v>
      </c>
      <c r="H33" s="27"/>
      <c r="I33" s="27"/>
      <c r="J33" s="27"/>
      <c r="K33" s="27"/>
      <c r="L33" s="27" t="s">
        <v>376</v>
      </c>
      <c r="M33" s="31"/>
    </row>
    <row r="34" spans="1:13" ht="18" customHeight="1">
      <c r="A34" s="36">
        <v>363</v>
      </c>
      <c r="B34" s="27" t="s">
        <v>370</v>
      </c>
      <c r="C34" s="28" t="s">
        <v>103</v>
      </c>
      <c r="D34" s="28" t="s">
        <v>104</v>
      </c>
      <c r="E34" s="28" t="s">
        <v>105</v>
      </c>
      <c r="F34" s="29" t="s">
        <v>377</v>
      </c>
      <c r="G34" s="30" t="s">
        <v>378</v>
      </c>
      <c r="H34" s="27"/>
      <c r="I34" s="27"/>
      <c r="J34" s="27"/>
      <c r="K34" s="27"/>
      <c r="L34" s="27" t="s">
        <v>379</v>
      </c>
      <c r="M34" s="31"/>
    </row>
    <row r="35" spans="1:13" ht="18" customHeight="1">
      <c r="A35" s="36">
        <v>382</v>
      </c>
      <c r="B35" s="27" t="s">
        <v>380</v>
      </c>
      <c r="C35" s="28" t="s">
        <v>106</v>
      </c>
      <c r="D35" s="28" t="s">
        <v>107</v>
      </c>
      <c r="E35" s="28" t="s">
        <v>108</v>
      </c>
      <c r="F35" s="29" t="s">
        <v>381</v>
      </c>
      <c r="G35" s="30" t="s">
        <v>382</v>
      </c>
      <c r="H35" s="27"/>
      <c r="I35" s="27"/>
      <c r="J35" s="27"/>
      <c r="K35" s="27"/>
      <c r="L35" s="27" t="s">
        <v>383</v>
      </c>
      <c r="M35" s="31"/>
    </row>
    <row r="36" spans="1:13" ht="18" customHeight="1">
      <c r="A36" s="36">
        <v>383</v>
      </c>
      <c r="B36" s="27" t="s">
        <v>380</v>
      </c>
      <c r="C36" s="28" t="s">
        <v>109</v>
      </c>
      <c r="D36" s="28" t="s">
        <v>110</v>
      </c>
      <c r="E36" s="28" t="s">
        <v>111</v>
      </c>
      <c r="F36" s="29" t="s">
        <v>384</v>
      </c>
      <c r="G36" s="30" t="s">
        <v>385</v>
      </c>
      <c r="H36" s="27"/>
      <c r="I36" s="27"/>
      <c r="J36" s="27"/>
      <c r="K36" s="27"/>
      <c r="L36" s="27" t="s">
        <v>386</v>
      </c>
      <c r="M36" s="31"/>
    </row>
    <row r="37" spans="1:13" ht="18" customHeight="1">
      <c r="A37" s="36">
        <v>384</v>
      </c>
      <c r="B37" s="27" t="s">
        <v>380</v>
      </c>
      <c r="C37" s="28" t="s">
        <v>112</v>
      </c>
      <c r="D37" s="28" t="s">
        <v>113</v>
      </c>
      <c r="E37" s="28" t="s">
        <v>747</v>
      </c>
      <c r="F37" s="29" t="s">
        <v>387</v>
      </c>
      <c r="G37" s="30" t="s">
        <v>388</v>
      </c>
      <c r="H37" s="27"/>
      <c r="I37" s="27"/>
      <c r="J37" s="27"/>
      <c r="K37" s="27"/>
      <c r="L37" s="27" t="s">
        <v>389</v>
      </c>
      <c r="M37" s="31"/>
    </row>
    <row r="38" spans="1:13" ht="18" customHeight="1">
      <c r="A38" s="36">
        <v>385</v>
      </c>
      <c r="B38" s="27" t="s">
        <v>380</v>
      </c>
      <c r="C38" s="28" t="s">
        <v>114</v>
      </c>
      <c r="D38" s="28" t="s">
        <v>115</v>
      </c>
      <c r="E38" s="28" t="s">
        <v>116</v>
      </c>
      <c r="F38" s="29" t="s">
        <v>390</v>
      </c>
      <c r="G38" s="30" t="s">
        <v>391</v>
      </c>
      <c r="H38" s="27"/>
      <c r="I38" s="27"/>
      <c r="J38" s="27"/>
      <c r="K38" s="27"/>
      <c r="L38" s="27" t="s">
        <v>392</v>
      </c>
      <c r="M38" s="31"/>
    </row>
    <row r="39" spans="1:13" ht="18" customHeight="1">
      <c r="A39" s="36">
        <v>386</v>
      </c>
      <c r="B39" s="27" t="s">
        <v>380</v>
      </c>
      <c r="C39" s="28" t="s">
        <v>117</v>
      </c>
      <c r="D39" s="28" t="s">
        <v>118</v>
      </c>
      <c r="E39" s="28" t="s">
        <v>119</v>
      </c>
      <c r="F39" s="29" t="s">
        <v>393</v>
      </c>
      <c r="G39" s="30" t="s">
        <v>394</v>
      </c>
      <c r="H39" s="27"/>
      <c r="I39" s="27"/>
      <c r="J39" s="27"/>
      <c r="K39" s="27"/>
      <c r="L39" s="27" t="s">
        <v>395</v>
      </c>
      <c r="M39" s="31"/>
    </row>
    <row r="40" spans="1:13" ht="18" customHeight="1">
      <c r="A40" s="36">
        <v>388</v>
      </c>
      <c r="B40" s="27" t="s">
        <v>380</v>
      </c>
      <c r="C40" s="28" t="s">
        <v>120</v>
      </c>
      <c r="D40" s="28" t="s">
        <v>121</v>
      </c>
      <c r="E40" s="28" t="s">
        <v>122</v>
      </c>
      <c r="F40" s="29" t="s">
        <v>396</v>
      </c>
      <c r="G40" s="30" t="s">
        <v>397</v>
      </c>
      <c r="H40" s="27"/>
      <c r="I40" s="27"/>
      <c r="J40" s="27"/>
      <c r="K40" s="27"/>
      <c r="L40" s="27" t="s">
        <v>398</v>
      </c>
      <c r="M40" s="31"/>
    </row>
    <row r="41" spans="1:13" ht="18" customHeight="1">
      <c r="A41" s="36">
        <v>402</v>
      </c>
      <c r="B41" s="27" t="s">
        <v>399</v>
      </c>
      <c r="C41" s="28" t="s">
        <v>123</v>
      </c>
      <c r="D41" s="28" t="s">
        <v>983</v>
      </c>
      <c r="E41" s="28" t="s">
        <v>124</v>
      </c>
      <c r="F41" s="29" t="s">
        <v>400</v>
      </c>
      <c r="G41" s="30" t="s">
        <v>401</v>
      </c>
      <c r="H41" s="27"/>
      <c r="I41" s="27"/>
      <c r="J41" s="27"/>
      <c r="K41" s="27"/>
      <c r="L41" s="27" t="s">
        <v>402</v>
      </c>
      <c r="M41" s="31"/>
    </row>
    <row r="42" spans="1:13" ht="18" customHeight="1">
      <c r="A42" s="36">
        <v>403</v>
      </c>
      <c r="B42" s="27" t="s">
        <v>399</v>
      </c>
      <c r="C42" s="28" t="s">
        <v>125</v>
      </c>
      <c r="D42" s="28" t="s">
        <v>984</v>
      </c>
      <c r="E42" s="28" t="s">
        <v>748</v>
      </c>
      <c r="F42" s="29" t="s">
        <v>403</v>
      </c>
      <c r="G42" s="30" t="s">
        <v>404</v>
      </c>
      <c r="H42" s="27"/>
      <c r="I42" s="27"/>
      <c r="J42" s="27"/>
      <c r="K42" s="27"/>
      <c r="L42" s="27" t="s">
        <v>405</v>
      </c>
      <c r="M42" s="31"/>
    </row>
    <row r="43" spans="1:13" ht="18" customHeight="1">
      <c r="A43" s="36">
        <v>404</v>
      </c>
      <c r="B43" s="27" t="s">
        <v>399</v>
      </c>
      <c r="C43" s="28" t="s">
        <v>126</v>
      </c>
      <c r="D43" s="28" t="s">
        <v>985</v>
      </c>
      <c r="E43" s="28" t="s">
        <v>127</v>
      </c>
      <c r="F43" s="29" t="s">
        <v>406</v>
      </c>
      <c r="G43" s="30" t="s">
        <v>407</v>
      </c>
      <c r="H43" s="27"/>
      <c r="I43" s="27"/>
      <c r="J43" s="27"/>
      <c r="K43" s="27"/>
      <c r="L43" s="27" t="s">
        <v>408</v>
      </c>
      <c r="M43" s="31"/>
    </row>
    <row r="44" spans="1:13" ht="18" customHeight="1">
      <c r="A44" s="36">
        <v>406</v>
      </c>
      <c r="B44" s="27"/>
      <c r="C44" s="28"/>
      <c r="D44" s="28"/>
      <c r="E44" s="28"/>
      <c r="F44" s="29"/>
      <c r="G44" s="30"/>
      <c r="H44" s="27"/>
      <c r="I44" s="27"/>
      <c r="J44" s="27"/>
      <c r="K44" s="27"/>
      <c r="L44" s="27" t="s">
        <v>409</v>
      </c>
      <c r="M44" s="31"/>
    </row>
    <row r="45" spans="1:13" ht="18" customHeight="1">
      <c r="A45" s="36">
        <v>407</v>
      </c>
      <c r="B45" s="27" t="s">
        <v>399</v>
      </c>
      <c r="C45" s="28" t="s">
        <v>128</v>
      </c>
      <c r="D45" s="28" t="s">
        <v>129</v>
      </c>
      <c r="E45" s="28" t="s">
        <v>130</v>
      </c>
      <c r="F45" s="29" t="s">
        <v>410</v>
      </c>
      <c r="G45" s="30" t="s">
        <v>411</v>
      </c>
      <c r="H45" s="27"/>
      <c r="I45" s="27"/>
      <c r="J45" s="27"/>
      <c r="K45" s="27"/>
      <c r="L45" s="27" t="s">
        <v>412</v>
      </c>
      <c r="M45" s="31"/>
    </row>
    <row r="46" spans="1:13" ht="18" customHeight="1">
      <c r="A46" s="36">
        <v>409</v>
      </c>
      <c r="B46" s="27" t="s">
        <v>399</v>
      </c>
      <c r="C46" s="28" t="s">
        <v>131</v>
      </c>
      <c r="D46" s="28" t="s">
        <v>132</v>
      </c>
      <c r="E46" s="28" t="s">
        <v>780</v>
      </c>
      <c r="F46" s="29" t="s">
        <v>413</v>
      </c>
      <c r="G46" s="30" t="s">
        <v>414</v>
      </c>
      <c r="H46" s="27"/>
      <c r="I46" s="27"/>
      <c r="J46" s="27"/>
      <c r="K46" s="27"/>
      <c r="L46" s="27" t="s">
        <v>415</v>
      </c>
      <c r="M46" s="31"/>
    </row>
    <row r="47" spans="1:13" ht="18" customHeight="1">
      <c r="A47" s="36">
        <v>410</v>
      </c>
      <c r="B47" s="27" t="s">
        <v>399</v>
      </c>
      <c r="C47" s="28" t="s">
        <v>133</v>
      </c>
      <c r="D47" s="28" t="s">
        <v>134</v>
      </c>
      <c r="E47" s="28" t="s">
        <v>135</v>
      </c>
      <c r="F47" s="29" t="s">
        <v>416</v>
      </c>
      <c r="G47" s="30" t="s">
        <v>417</v>
      </c>
      <c r="H47" s="27"/>
      <c r="I47" s="27"/>
      <c r="J47" s="27"/>
      <c r="K47" s="27"/>
      <c r="L47" s="27" t="s">
        <v>418</v>
      </c>
      <c r="M47" s="31"/>
    </row>
    <row r="48" spans="1:13" ht="18" customHeight="1">
      <c r="A48" s="36">
        <v>411</v>
      </c>
      <c r="B48" s="27" t="s">
        <v>399</v>
      </c>
      <c r="C48" s="28" t="s">
        <v>136</v>
      </c>
      <c r="D48" s="28" t="s">
        <v>137</v>
      </c>
      <c r="E48" s="28" t="s">
        <v>138</v>
      </c>
      <c r="F48" s="29" t="s">
        <v>419</v>
      </c>
      <c r="G48" s="30" t="s">
        <v>420</v>
      </c>
      <c r="H48" s="27"/>
      <c r="I48" s="27"/>
      <c r="J48" s="27"/>
      <c r="K48" s="27"/>
      <c r="L48" s="27" t="s">
        <v>421</v>
      </c>
      <c r="M48" s="31"/>
    </row>
    <row r="49" spans="1:13" ht="18" customHeight="1">
      <c r="A49" s="36">
        <v>412</v>
      </c>
      <c r="B49" s="27" t="s">
        <v>399</v>
      </c>
      <c r="C49" s="28" t="s">
        <v>139</v>
      </c>
      <c r="D49" s="28" t="s">
        <v>986</v>
      </c>
      <c r="E49" s="28" t="s">
        <v>140</v>
      </c>
      <c r="F49" s="29" t="s">
        <v>422</v>
      </c>
      <c r="G49" s="30" t="s">
        <v>423</v>
      </c>
      <c r="H49" s="27"/>
      <c r="I49" s="27"/>
      <c r="J49" s="27"/>
      <c r="K49" s="27"/>
      <c r="L49" s="27" t="s">
        <v>424</v>
      </c>
      <c r="M49" s="31"/>
    </row>
    <row r="50" spans="1:13" ht="18" customHeight="1">
      <c r="A50" s="36">
        <v>413</v>
      </c>
      <c r="B50" s="27" t="s">
        <v>399</v>
      </c>
      <c r="C50" s="28" t="s">
        <v>141</v>
      </c>
      <c r="D50" s="28" t="s">
        <v>142</v>
      </c>
      <c r="E50" s="28" t="s">
        <v>143</v>
      </c>
      <c r="F50" s="29" t="s">
        <v>425</v>
      </c>
      <c r="G50" s="30" t="s">
        <v>426</v>
      </c>
      <c r="H50" s="27"/>
      <c r="I50" s="27"/>
      <c r="J50" s="27"/>
      <c r="K50" s="27"/>
      <c r="L50" s="27" t="s">
        <v>427</v>
      </c>
      <c r="M50" s="31"/>
    </row>
    <row r="51" spans="1:13" ht="18" customHeight="1">
      <c r="A51" s="36">
        <v>414</v>
      </c>
      <c r="B51" s="27" t="s">
        <v>399</v>
      </c>
      <c r="C51" s="28" t="s">
        <v>144</v>
      </c>
      <c r="D51" s="28" t="s">
        <v>987</v>
      </c>
      <c r="E51" s="28" t="s">
        <v>145</v>
      </c>
      <c r="F51" s="29" t="s">
        <v>428</v>
      </c>
      <c r="G51" s="30" t="s">
        <v>429</v>
      </c>
      <c r="H51" s="27"/>
      <c r="I51" s="27"/>
      <c r="J51" s="27"/>
      <c r="K51" s="27"/>
      <c r="L51" s="27" t="s">
        <v>430</v>
      </c>
      <c r="M51" s="31"/>
    </row>
    <row r="52" spans="1:13" ht="18" customHeight="1">
      <c r="A52" s="36">
        <v>415</v>
      </c>
      <c r="B52" s="27" t="s">
        <v>399</v>
      </c>
      <c r="C52" s="28" t="s">
        <v>146</v>
      </c>
      <c r="D52" s="28" t="s">
        <v>988</v>
      </c>
      <c r="E52" s="28" t="s">
        <v>147</v>
      </c>
      <c r="F52" s="29" t="s">
        <v>431</v>
      </c>
      <c r="G52" s="30" t="s">
        <v>432</v>
      </c>
      <c r="H52" s="27"/>
      <c r="I52" s="27"/>
      <c r="J52" s="27"/>
      <c r="K52" s="27"/>
      <c r="L52" s="27" t="s">
        <v>433</v>
      </c>
      <c r="M52" s="31"/>
    </row>
    <row r="53" spans="1:13" ht="18" customHeight="1">
      <c r="A53" s="36">
        <v>416</v>
      </c>
      <c r="B53" s="27" t="s">
        <v>399</v>
      </c>
      <c r="C53" s="28" t="s">
        <v>148</v>
      </c>
      <c r="D53" s="28" t="s">
        <v>149</v>
      </c>
      <c r="E53" s="28" t="s">
        <v>781</v>
      </c>
      <c r="F53" s="29" t="s">
        <v>434</v>
      </c>
      <c r="G53" s="30" t="s">
        <v>435</v>
      </c>
      <c r="H53" s="27"/>
      <c r="I53" s="27"/>
      <c r="J53" s="27"/>
      <c r="K53" s="27"/>
      <c r="L53" s="27" t="s">
        <v>436</v>
      </c>
      <c r="M53" s="31"/>
    </row>
    <row r="54" spans="1:13" ht="18" customHeight="1">
      <c r="A54" s="36">
        <v>417</v>
      </c>
      <c r="B54" s="27" t="s">
        <v>399</v>
      </c>
      <c r="C54" s="28" t="s">
        <v>150</v>
      </c>
      <c r="D54" s="28" t="s">
        <v>151</v>
      </c>
      <c r="E54" s="28" t="s">
        <v>152</v>
      </c>
      <c r="F54" s="29" t="s">
        <v>437</v>
      </c>
      <c r="G54" s="30" t="s">
        <v>438</v>
      </c>
      <c r="H54" s="27"/>
      <c r="I54" s="27"/>
      <c r="J54" s="27"/>
      <c r="K54" s="27"/>
      <c r="L54" s="27" t="s">
        <v>439</v>
      </c>
      <c r="M54" s="31"/>
    </row>
    <row r="55" spans="1:13" ht="18" customHeight="1">
      <c r="A55" s="36">
        <v>422</v>
      </c>
      <c r="B55" s="27" t="s">
        <v>440</v>
      </c>
      <c r="C55" s="28" t="s">
        <v>153</v>
      </c>
      <c r="D55" s="28" t="s">
        <v>154</v>
      </c>
      <c r="E55" s="28" t="s">
        <v>155</v>
      </c>
      <c r="F55" s="29" t="s">
        <v>441</v>
      </c>
      <c r="G55" s="30" t="s">
        <v>442</v>
      </c>
      <c r="H55" s="27"/>
      <c r="I55" s="27"/>
      <c r="J55" s="27"/>
      <c r="K55" s="27"/>
      <c r="L55" s="27" t="s">
        <v>443</v>
      </c>
      <c r="M55" s="31"/>
    </row>
    <row r="56" spans="1:13" ht="18" customHeight="1">
      <c r="A56" s="36">
        <v>423</v>
      </c>
      <c r="B56" s="27" t="s">
        <v>440</v>
      </c>
      <c r="C56" s="28" t="s">
        <v>156</v>
      </c>
      <c r="D56" s="28" t="s">
        <v>157</v>
      </c>
      <c r="E56" s="28" t="s">
        <v>158</v>
      </c>
      <c r="F56" s="29" t="s">
        <v>444</v>
      </c>
      <c r="G56" s="30" t="s">
        <v>445</v>
      </c>
      <c r="H56" s="27"/>
      <c r="I56" s="27"/>
      <c r="J56" s="27"/>
      <c r="K56" s="27"/>
      <c r="L56" s="27" t="s">
        <v>446</v>
      </c>
      <c r="M56" s="31"/>
    </row>
    <row r="57" spans="1:13" ht="18" customHeight="1">
      <c r="A57" s="36">
        <v>425</v>
      </c>
      <c r="B57" s="27" t="s">
        <v>440</v>
      </c>
      <c r="C57" s="28" t="s">
        <v>159</v>
      </c>
      <c r="D57" s="28" t="s">
        <v>160</v>
      </c>
      <c r="E57" s="28" t="s">
        <v>161</v>
      </c>
      <c r="F57" s="29" t="s">
        <v>447</v>
      </c>
      <c r="G57" s="30" t="s">
        <v>448</v>
      </c>
      <c r="H57" s="27"/>
      <c r="I57" s="27"/>
      <c r="J57" s="27"/>
      <c r="K57" s="27"/>
      <c r="L57" s="27" t="s">
        <v>449</v>
      </c>
      <c r="M57" s="31"/>
    </row>
    <row r="58" spans="1:13" ht="18" customHeight="1">
      <c r="A58" s="36">
        <v>429</v>
      </c>
      <c r="B58" s="27" t="s">
        <v>440</v>
      </c>
      <c r="C58" s="28" t="s">
        <v>162</v>
      </c>
      <c r="D58" s="28" t="s">
        <v>163</v>
      </c>
      <c r="E58" s="28" t="s">
        <v>164</v>
      </c>
      <c r="F58" s="29" t="s">
        <v>450</v>
      </c>
      <c r="G58" s="30" t="s">
        <v>451</v>
      </c>
      <c r="H58" s="27"/>
      <c r="I58" s="27"/>
      <c r="J58" s="27"/>
      <c r="K58" s="27"/>
      <c r="L58" s="27" t="s">
        <v>452</v>
      </c>
      <c r="M58" s="31"/>
    </row>
    <row r="59" spans="1:13" ht="18" customHeight="1">
      <c r="A59" s="36">
        <v>430</v>
      </c>
      <c r="B59" s="27" t="s">
        <v>440</v>
      </c>
      <c r="C59" s="28" t="s">
        <v>165</v>
      </c>
      <c r="D59" s="28" t="s">
        <v>166</v>
      </c>
      <c r="E59" s="28" t="s">
        <v>167</v>
      </c>
      <c r="F59" s="29" t="s">
        <v>453</v>
      </c>
      <c r="G59" s="30" t="s">
        <v>454</v>
      </c>
      <c r="H59" s="27"/>
      <c r="I59" s="27"/>
      <c r="J59" s="27"/>
      <c r="K59" s="27"/>
      <c r="L59" s="27" t="s">
        <v>455</v>
      </c>
      <c r="M59" s="31"/>
    </row>
    <row r="60" spans="1:13" ht="18" customHeight="1">
      <c r="A60" s="36">
        <v>432</v>
      </c>
      <c r="B60" s="27" t="s">
        <v>440</v>
      </c>
      <c r="C60" s="28" t="s">
        <v>456</v>
      </c>
      <c r="D60" s="28" t="s">
        <v>457</v>
      </c>
      <c r="E60" s="28" t="s">
        <v>458</v>
      </c>
      <c r="F60" s="29" t="s">
        <v>459</v>
      </c>
      <c r="G60" s="30" t="s">
        <v>460</v>
      </c>
      <c r="H60" s="27"/>
      <c r="I60" s="27"/>
      <c r="J60" s="27"/>
      <c r="K60" s="27"/>
      <c r="L60" s="27" t="s">
        <v>461</v>
      </c>
      <c r="M60" s="31"/>
    </row>
    <row r="61" spans="1:13" ht="18" customHeight="1">
      <c r="A61" s="36">
        <v>446</v>
      </c>
      <c r="B61" s="27" t="s">
        <v>462</v>
      </c>
      <c r="C61" s="28" t="s">
        <v>168</v>
      </c>
      <c r="D61" s="28" t="s">
        <v>169</v>
      </c>
      <c r="E61" s="28" t="s">
        <v>170</v>
      </c>
      <c r="F61" s="29" t="s">
        <v>463</v>
      </c>
      <c r="G61" s="30" t="s">
        <v>464</v>
      </c>
      <c r="H61" s="27"/>
      <c r="I61" s="27"/>
      <c r="J61" s="27"/>
      <c r="K61" s="27"/>
      <c r="L61" s="27" t="s">
        <v>465</v>
      </c>
      <c r="M61" s="31"/>
    </row>
    <row r="62" spans="1:13" ht="18" customHeight="1">
      <c r="A62" s="36">
        <v>448</v>
      </c>
      <c r="B62" s="27" t="s">
        <v>462</v>
      </c>
      <c r="C62" s="28" t="s">
        <v>171</v>
      </c>
      <c r="D62" s="28" t="s">
        <v>172</v>
      </c>
      <c r="E62" s="28" t="s">
        <v>173</v>
      </c>
      <c r="F62" s="29" t="s">
        <v>466</v>
      </c>
      <c r="G62" s="30" t="s">
        <v>467</v>
      </c>
      <c r="H62" s="27"/>
      <c r="I62" s="27"/>
      <c r="J62" s="27"/>
      <c r="K62" s="27"/>
      <c r="L62" s="27" t="s">
        <v>468</v>
      </c>
      <c r="M62" s="31"/>
    </row>
    <row r="63" spans="1:13" ht="18" customHeight="1">
      <c r="A63" s="36">
        <v>449</v>
      </c>
      <c r="B63" s="27"/>
      <c r="C63" s="28"/>
      <c r="D63" s="28"/>
      <c r="E63" s="28"/>
      <c r="F63" s="29"/>
      <c r="G63" s="30"/>
      <c r="H63" s="27"/>
      <c r="I63" s="27"/>
      <c r="J63" s="27"/>
      <c r="K63" s="27"/>
      <c r="L63" s="27" t="s">
        <v>469</v>
      </c>
      <c r="M63" s="31"/>
    </row>
    <row r="64" spans="1:13" ht="18" customHeight="1">
      <c r="A64" s="36">
        <v>450</v>
      </c>
      <c r="B64" s="27" t="s">
        <v>462</v>
      </c>
      <c r="C64" s="28" t="s">
        <v>174</v>
      </c>
      <c r="D64" s="28" t="s">
        <v>175</v>
      </c>
      <c r="E64" s="28" t="s">
        <v>176</v>
      </c>
      <c r="F64" s="29" t="s">
        <v>470</v>
      </c>
      <c r="G64" s="30" t="s">
        <v>471</v>
      </c>
      <c r="H64" s="27"/>
      <c r="I64" s="27"/>
      <c r="J64" s="27"/>
      <c r="K64" s="27"/>
      <c r="L64" s="27" t="s">
        <v>472</v>
      </c>
      <c r="M64" s="31"/>
    </row>
    <row r="65" spans="1:13" ht="18" customHeight="1">
      <c r="A65" s="36">
        <v>451</v>
      </c>
      <c r="B65" s="27" t="s">
        <v>462</v>
      </c>
      <c r="C65" s="28" t="s">
        <v>177</v>
      </c>
      <c r="D65" s="28" t="s">
        <v>178</v>
      </c>
      <c r="E65" s="28" t="s">
        <v>1027</v>
      </c>
      <c r="F65" s="29" t="s">
        <v>473</v>
      </c>
      <c r="G65" s="30" t="s">
        <v>474</v>
      </c>
      <c r="H65" s="27"/>
      <c r="I65" s="27"/>
      <c r="J65" s="27"/>
      <c r="K65" s="27"/>
      <c r="L65" s="27" t="s">
        <v>475</v>
      </c>
      <c r="M65" s="31"/>
    </row>
    <row r="66" spans="1:13" ht="18" customHeight="1">
      <c r="A66" s="36">
        <v>452</v>
      </c>
      <c r="B66" s="27" t="s">
        <v>462</v>
      </c>
      <c r="C66" s="28" t="s">
        <v>476</v>
      </c>
      <c r="D66" s="28" t="s">
        <v>989</v>
      </c>
      <c r="E66" s="28" t="s">
        <v>990</v>
      </c>
      <c r="F66" s="29" t="s">
        <v>477</v>
      </c>
      <c r="G66" s="198" t="s">
        <v>991</v>
      </c>
      <c r="H66" s="27"/>
      <c r="I66" s="27"/>
      <c r="J66" s="27"/>
      <c r="K66" s="27"/>
      <c r="L66" s="27" t="s">
        <v>478</v>
      </c>
      <c r="M66" s="31"/>
    </row>
    <row r="67" spans="1:13" ht="18" customHeight="1">
      <c r="A67" s="36">
        <v>481</v>
      </c>
      <c r="B67" s="27" t="s">
        <v>479</v>
      </c>
      <c r="C67" s="28" t="s">
        <v>179</v>
      </c>
      <c r="D67" s="28" t="s">
        <v>180</v>
      </c>
      <c r="E67" s="28" t="s">
        <v>181</v>
      </c>
      <c r="F67" s="29" t="s">
        <v>480</v>
      </c>
      <c r="G67" s="30" t="s">
        <v>481</v>
      </c>
      <c r="H67" s="27"/>
      <c r="I67" s="27"/>
      <c r="J67" s="27"/>
      <c r="K67" s="27"/>
      <c r="L67" s="27" t="s">
        <v>482</v>
      </c>
      <c r="M67" s="31"/>
    </row>
    <row r="68" spans="1:13" ht="18" customHeight="1">
      <c r="A68" s="36">
        <v>482</v>
      </c>
      <c r="B68" s="27" t="s">
        <v>479</v>
      </c>
      <c r="C68" s="28" t="s">
        <v>182</v>
      </c>
      <c r="D68" s="28" t="s">
        <v>183</v>
      </c>
      <c r="E68" s="28" t="s">
        <v>184</v>
      </c>
      <c r="F68" s="29" t="s">
        <v>483</v>
      </c>
      <c r="G68" s="30" t="s">
        <v>484</v>
      </c>
      <c r="H68" s="27"/>
      <c r="I68" s="27"/>
      <c r="J68" s="27"/>
      <c r="K68" s="27"/>
      <c r="L68" s="27" t="s">
        <v>485</v>
      </c>
      <c r="M68" s="31"/>
    </row>
    <row r="69" spans="1:13" ht="18" customHeight="1">
      <c r="A69" s="36">
        <v>485</v>
      </c>
      <c r="B69" s="27" t="s">
        <v>479</v>
      </c>
      <c r="C69" s="28" t="s">
        <v>185</v>
      </c>
      <c r="D69" s="28" t="s">
        <v>186</v>
      </c>
      <c r="E69" s="28" t="s">
        <v>187</v>
      </c>
      <c r="F69" s="29" t="s">
        <v>486</v>
      </c>
      <c r="G69" s="30" t="s">
        <v>487</v>
      </c>
      <c r="H69" s="27"/>
      <c r="I69" s="27"/>
      <c r="J69" s="27"/>
      <c r="K69" s="27"/>
      <c r="L69" s="27" t="s">
        <v>488</v>
      </c>
      <c r="M69" s="31"/>
    </row>
    <row r="70" spans="1:13" ht="18" customHeight="1">
      <c r="A70" s="36">
        <v>486</v>
      </c>
      <c r="B70" s="27" t="s">
        <v>479</v>
      </c>
      <c r="C70" s="28" t="s">
        <v>188</v>
      </c>
      <c r="D70" s="28" t="s">
        <v>189</v>
      </c>
      <c r="E70" s="28" t="s">
        <v>190</v>
      </c>
      <c r="F70" s="29" t="s">
        <v>489</v>
      </c>
      <c r="G70" s="30" t="s">
        <v>490</v>
      </c>
      <c r="H70" s="27"/>
      <c r="I70" s="27"/>
      <c r="J70" s="27"/>
      <c r="K70" s="27"/>
      <c r="L70" s="27" t="s">
        <v>491</v>
      </c>
      <c r="M70" s="31"/>
    </row>
    <row r="71" spans="1:13" ht="18" customHeight="1">
      <c r="A71" s="36">
        <v>521</v>
      </c>
      <c r="B71" s="27" t="s">
        <v>492</v>
      </c>
      <c r="C71" s="28" t="s">
        <v>191</v>
      </c>
      <c r="D71" s="28" t="s">
        <v>192</v>
      </c>
      <c r="E71" s="28" t="s">
        <v>193</v>
      </c>
      <c r="F71" s="29" t="s">
        <v>493</v>
      </c>
      <c r="G71" s="30" t="s">
        <v>494</v>
      </c>
      <c r="H71" s="27"/>
      <c r="I71" s="27"/>
      <c r="J71" s="27"/>
      <c r="K71" s="27"/>
      <c r="L71" s="27" t="s">
        <v>495</v>
      </c>
      <c r="M71" s="31"/>
    </row>
    <row r="72" spans="1:13" ht="18" customHeight="1">
      <c r="A72" s="36">
        <v>541</v>
      </c>
      <c r="B72" s="27" t="s">
        <v>496</v>
      </c>
      <c r="C72" s="28" t="s">
        <v>194</v>
      </c>
      <c r="D72" s="28" t="s">
        <v>195</v>
      </c>
      <c r="E72" s="28" t="s">
        <v>196</v>
      </c>
      <c r="F72" s="29" t="s">
        <v>497</v>
      </c>
      <c r="G72" s="30" t="s">
        <v>498</v>
      </c>
      <c r="H72" s="27"/>
      <c r="I72" s="27"/>
      <c r="J72" s="27"/>
      <c r="K72" s="27"/>
      <c r="L72" s="27" t="s">
        <v>499</v>
      </c>
      <c r="M72" s="31"/>
    </row>
    <row r="73" spans="1:13" ht="18" customHeight="1">
      <c r="A73" s="36">
        <v>543</v>
      </c>
      <c r="B73" s="27" t="s">
        <v>496</v>
      </c>
      <c r="C73" s="28" t="s">
        <v>197</v>
      </c>
      <c r="D73" s="28" t="s">
        <v>198</v>
      </c>
      <c r="E73" s="28" t="s">
        <v>199</v>
      </c>
      <c r="F73" s="29" t="s">
        <v>500</v>
      </c>
      <c r="G73" s="30" t="s">
        <v>501</v>
      </c>
      <c r="H73" s="27"/>
      <c r="I73" s="27"/>
      <c r="J73" s="27"/>
      <c r="K73" s="27"/>
      <c r="L73" s="27" t="s">
        <v>502</v>
      </c>
      <c r="M73" s="31"/>
    </row>
    <row r="74" spans="1:13" ht="18" customHeight="1">
      <c r="A74" s="36">
        <v>561</v>
      </c>
      <c r="B74" s="27" t="s">
        <v>503</v>
      </c>
      <c r="C74" s="28" t="s">
        <v>200</v>
      </c>
      <c r="D74" s="28" t="s">
        <v>201</v>
      </c>
      <c r="E74" s="28" t="s">
        <v>202</v>
      </c>
      <c r="F74" s="29" t="s">
        <v>504</v>
      </c>
      <c r="G74" s="30" t="s">
        <v>505</v>
      </c>
      <c r="H74" s="27"/>
      <c r="I74" s="27"/>
      <c r="J74" s="27"/>
      <c r="K74" s="27"/>
      <c r="L74" s="27" t="s">
        <v>506</v>
      </c>
      <c r="M74" s="31"/>
    </row>
    <row r="75" spans="1:13" ht="18" customHeight="1">
      <c r="A75" s="36">
        <v>562</v>
      </c>
      <c r="B75" s="27" t="s">
        <v>503</v>
      </c>
      <c r="C75" s="28" t="s">
        <v>206</v>
      </c>
      <c r="D75" s="28" t="s">
        <v>207</v>
      </c>
      <c r="E75" s="28" t="s">
        <v>208</v>
      </c>
      <c r="F75" s="29" t="s">
        <v>507</v>
      </c>
      <c r="G75" s="30" t="s">
        <v>508</v>
      </c>
      <c r="H75" s="27"/>
      <c r="I75" s="27"/>
      <c r="J75" s="27"/>
      <c r="K75" s="27"/>
      <c r="L75" s="27" t="s">
        <v>509</v>
      </c>
      <c r="M75" s="31"/>
    </row>
    <row r="76" spans="1:13" ht="18" customHeight="1">
      <c r="A76" s="36">
        <v>563</v>
      </c>
      <c r="B76" s="27" t="s">
        <v>503</v>
      </c>
      <c r="C76" s="28" t="s">
        <v>203</v>
      </c>
      <c r="D76" s="28" t="s">
        <v>204</v>
      </c>
      <c r="E76" s="28" t="s">
        <v>205</v>
      </c>
      <c r="F76" s="29" t="s">
        <v>510</v>
      </c>
      <c r="G76" s="30" t="s">
        <v>511</v>
      </c>
      <c r="H76" s="27"/>
      <c r="I76" s="27"/>
      <c r="J76" s="27"/>
      <c r="K76" s="27"/>
      <c r="L76" s="27" t="s">
        <v>512</v>
      </c>
      <c r="M76" s="31"/>
    </row>
    <row r="77" spans="1:13" ht="18" customHeight="1">
      <c r="A77" s="36">
        <v>581</v>
      </c>
      <c r="B77" s="27"/>
      <c r="C77" s="28"/>
      <c r="D77" s="28"/>
      <c r="E77" s="28"/>
      <c r="F77" s="29"/>
      <c r="G77" s="30"/>
      <c r="H77" s="27"/>
      <c r="I77" s="27"/>
      <c r="J77" s="27"/>
      <c r="K77" s="27"/>
      <c r="L77" s="27" t="s">
        <v>514</v>
      </c>
      <c r="M77" s="31"/>
    </row>
    <row r="78" spans="1:13" ht="18" customHeight="1">
      <c r="A78" s="36">
        <v>583</v>
      </c>
      <c r="B78" s="27" t="s">
        <v>513</v>
      </c>
      <c r="C78" s="28" t="s">
        <v>209</v>
      </c>
      <c r="D78" s="28" t="s">
        <v>210</v>
      </c>
      <c r="E78" s="28" t="s">
        <v>211</v>
      </c>
      <c r="F78" s="29" t="s">
        <v>515</v>
      </c>
      <c r="G78" s="30" t="s">
        <v>516</v>
      </c>
      <c r="H78" s="27"/>
      <c r="I78" s="27"/>
      <c r="J78" s="27"/>
      <c r="K78" s="27"/>
      <c r="L78" s="27" t="s">
        <v>517</v>
      </c>
      <c r="M78" s="31"/>
    </row>
    <row r="79" spans="1:13" ht="18" customHeight="1">
      <c r="A79" s="36">
        <v>588</v>
      </c>
      <c r="B79" s="27" t="s">
        <v>513</v>
      </c>
      <c r="C79" s="28" t="s">
        <v>212</v>
      </c>
      <c r="D79" s="28" t="s">
        <v>213</v>
      </c>
      <c r="E79" s="28" t="s">
        <v>214</v>
      </c>
      <c r="F79" s="29" t="s">
        <v>518</v>
      </c>
      <c r="G79" s="30" t="s">
        <v>519</v>
      </c>
      <c r="H79" s="27"/>
      <c r="I79" s="27"/>
      <c r="J79" s="27"/>
      <c r="K79" s="27"/>
      <c r="L79" s="27" t="s">
        <v>520</v>
      </c>
      <c r="M79" s="31"/>
    </row>
    <row r="80" spans="1:13" ht="18" customHeight="1">
      <c r="A80" s="36">
        <v>589</v>
      </c>
      <c r="B80" s="27"/>
      <c r="C80" s="28"/>
      <c r="D80" s="28"/>
      <c r="E80" s="28"/>
      <c r="F80" s="29"/>
      <c r="G80" s="30"/>
      <c r="H80" s="27"/>
      <c r="I80" s="27"/>
      <c r="J80" s="27"/>
      <c r="K80" s="27"/>
      <c r="L80" s="27" t="s">
        <v>521</v>
      </c>
      <c r="M80" s="31"/>
    </row>
    <row r="81" spans="1:13" ht="18" customHeight="1">
      <c r="A81" s="36">
        <v>590</v>
      </c>
      <c r="B81" s="27" t="s">
        <v>513</v>
      </c>
      <c r="C81" s="28" t="s">
        <v>522</v>
      </c>
      <c r="D81" s="28" t="s">
        <v>992</v>
      </c>
      <c r="E81" s="28" t="s">
        <v>523</v>
      </c>
      <c r="F81" s="29" t="s">
        <v>524</v>
      </c>
      <c r="G81" s="30" t="s">
        <v>525</v>
      </c>
      <c r="H81" s="27"/>
      <c r="I81" s="27"/>
      <c r="J81" s="27"/>
      <c r="K81" s="27"/>
      <c r="L81" s="27" t="s">
        <v>526</v>
      </c>
      <c r="M81" s="31"/>
    </row>
    <row r="82" spans="1:13" ht="18" customHeight="1">
      <c r="A82" s="36">
        <v>602</v>
      </c>
      <c r="B82" s="27" t="s">
        <v>527</v>
      </c>
      <c r="C82" s="28" t="s">
        <v>215</v>
      </c>
      <c r="D82" s="28" t="s">
        <v>216</v>
      </c>
      <c r="E82" s="28" t="s">
        <v>217</v>
      </c>
      <c r="F82" s="29" t="s">
        <v>528</v>
      </c>
      <c r="G82" s="30" t="s">
        <v>529</v>
      </c>
      <c r="H82" s="27"/>
      <c r="I82" s="27"/>
      <c r="J82" s="27"/>
      <c r="K82" s="27"/>
      <c r="L82" s="27" t="s">
        <v>530</v>
      </c>
      <c r="M82" s="31"/>
    </row>
    <row r="83" spans="1:13" ht="18" customHeight="1">
      <c r="A83" s="36">
        <v>701</v>
      </c>
      <c r="B83" s="27"/>
      <c r="C83" s="28" t="s">
        <v>218</v>
      </c>
      <c r="D83" s="28" t="s">
        <v>219</v>
      </c>
      <c r="E83" s="28" t="s">
        <v>220</v>
      </c>
      <c r="F83" s="27" t="s">
        <v>531</v>
      </c>
      <c r="G83" s="27" t="s">
        <v>532</v>
      </c>
      <c r="H83" s="27"/>
      <c r="I83" s="27"/>
      <c r="J83" s="27"/>
      <c r="K83" s="27"/>
      <c r="L83" s="27"/>
      <c r="M83" s="31"/>
    </row>
    <row r="84" spans="1:13" ht="18" customHeight="1">
      <c r="A84" s="36">
        <v>702</v>
      </c>
      <c r="B84" s="27"/>
      <c r="C84" s="28" t="s">
        <v>221</v>
      </c>
      <c r="D84" s="28" t="s">
        <v>222</v>
      </c>
      <c r="E84" s="28" t="s">
        <v>223</v>
      </c>
      <c r="F84" s="27" t="s">
        <v>533</v>
      </c>
      <c r="G84" s="27" t="s">
        <v>534</v>
      </c>
      <c r="H84" s="27"/>
      <c r="I84" s="27"/>
      <c r="J84" s="27"/>
      <c r="K84" s="27"/>
      <c r="L84" s="27"/>
      <c r="M84" s="31"/>
    </row>
    <row r="85" spans="1:13" ht="18" customHeight="1">
      <c r="A85" s="36">
        <v>703</v>
      </c>
      <c r="B85" s="27"/>
      <c r="C85" s="28" t="s">
        <v>745</v>
      </c>
      <c r="D85" s="28" t="s">
        <v>60</v>
      </c>
      <c r="E85" s="28" t="s">
        <v>61</v>
      </c>
      <c r="F85" s="29" t="s">
        <v>313</v>
      </c>
      <c r="G85" s="27"/>
      <c r="H85" s="27"/>
      <c r="I85" s="27"/>
      <c r="J85" s="27"/>
      <c r="K85" s="27"/>
      <c r="L85" s="27"/>
      <c r="M85" s="31"/>
    </row>
    <row r="86" spans="1:13" ht="18" customHeight="1">
      <c r="A86" s="36">
        <v>704</v>
      </c>
      <c r="B86" s="27"/>
      <c r="C86" s="28" t="s">
        <v>749</v>
      </c>
      <c r="D86" s="28" t="s">
        <v>49</v>
      </c>
      <c r="E86" s="28" t="s">
        <v>50</v>
      </c>
      <c r="F86" s="29" t="s">
        <v>293</v>
      </c>
      <c r="G86" s="27"/>
      <c r="H86" s="27"/>
      <c r="I86" s="27"/>
      <c r="J86" s="27"/>
      <c r="K86" s="27"/>
      <c r="L86" s="27"/>
      <c r="M86" s="31"/>
    </row>
    <row r="87" spans="1:13" ht="18" customHeight="1">
      <c r="A87" s="36">
        <v>705</v>
      </c>
      <c r="B87" s="27"/>
      <c r="C87" s="28" t="s">
        <v>226</v>
      </c>
      <c r="D87" s="28" t="s">
        <v>537</v>
      </c>
      <c r="E87" s="123" t="s">
        <v>538</v>
      </c>
      <c r="F87" s="27" t="s">
        <v>539</v>
      </c>
      <c r="G87" s="27" t="s">
        <v>540</v>
      </c>
      <c r="H87" s="27"/>
      <c r="I87" s="27"/>
      <c r="J87" s="27"/>
      <c r="K87" s="27"/>
      <c r="L87" s="27"/>
      <c r="M87" s="31"/>
    </row>
    <row r="88" spans="1:13" ht="18" customHeight="1">
      <c r="A88" s="36">
        <v>706</v>
      </c>
      <c r="B88" s="27"/>
      <c r="C88" s="28" t="s">
        <v>750</v>
      </c>
      <c r="D88" s="28" t="s">
        <v>537</v>
      </c>
      <c r="E88" s="28" t="s">
        <v>751</v>
      </c>
      <c r="F88" s="124" t="s">
        <v>752</v>
      </c>
      <c r="G88" s="27"/>
      <c r="H88" s="27"/>
      <c r="I88" s="27"/>
      <c r="J88" s="27"/>
      <c r="K88" s="27"/>
      <c r="L88" s="27"/>
      <c r="M88" s="31"/>
    </row>
    <row r="89" spans="1:13" ht="18" customHeight="1">
      <c r="A89" s="36">
        <v>707</v>
      </c>
      <c r="B89" s="27"/>
      <c r="C89" s="28" t="s">
        <v>227</v>
      </c>
      <c r="D89" s="28" t="s">
        <v>228</v>
      </c>
      <c r="E89" s="28" t="s">
        <v>229</v>
      </c>
      <c r="F89" s="27" t="s">
        <v>541</v>
      </c>
      <c r="G89" s="27" t="s">
        <v>542</v>
      </c>
      <c r="H89" s="27"/>
      <c r="I89" s="27"/>
      <c r="J89" s="27"/>
      <c r="K89" s="27"/>
      <c r="L89" s="27"/>
      <c r="M89" s="31"/>
    </row>
    <row r="90" spans="1:13" ht="18" customHeight="1">
      <c r="A90" s="36">
        <v>708</v>
      </c>
      <c r="B90" s="27"/>
      <c r="C90" s="28" t="s">
        <v>230</v>
      </c>
      <c r="D90" s="28" t="s">
        <v>231</v>
      </c>
      <c r="E90" s="28" t="s">
        <v>232</v>
      </c>
      <c r="F90" s="27" t="s">
        <v>543</v>
      </c>
      <c r="G90" s="27" t="s">
        <v>544</v>
      </c>
      <c r="H90" s="27"/>
      <c r="I90" s="27"/>
      <c r="J90" s="27"/>
      <c r="K90" s="27"/>
      <c r="L90" s="27"/>
      <c r="M90" s="31"/>
    </row>
    <row r="91" spans="1:13" ht="18" customHeight="1">
      <c r="A91" s="36">
        <v>709</v>
      </c>
      <c r="B91" s="27"/>
      <c r="C91" s="28" t="s">
        <v>233</v>
      </c>
      <c r="D91" s="28" t="s">
        <v>234</v>
      </c>
      <c r="E91" s="28" t="s">
        <v>235</v>
      </c>
      <c r="F91" s="27" t="s">
        <v>545</v>
      </c>
      <c r="G91" s="27" t="s">
        <v>546</v>
      </c>
      <c r="H91" s="27"/>
      <c r="I91" s="27"/>
      <c r="J91" s="27"/>
      <c r="K91" s="27"/>
      <c r="L91" s="27"/>
      <c r="M91" s="31"/>
    </row>
    <row r="92" spans="1:13" ht="18" customHeight="1">
      <c r="A92" s="36">
        <v>710</v>
      </c>
      <c r="B92" s="27"/>
      <c r="C92" s="28" t="s">
        <v>236</v>
      </c>
      <c r="D92" s="28" t="s">
        <v>237</v>
      </c>
      <c r="E92" s="28" t="s">
        <v>238</v>
      </c>
      <c r="F92" s="27" t="s">
        <v>547</v>
      </c>
      <c r="G92" s="27" t="s">
        <v>548</v>
      </c>
      <c r="H92" s="27"/>
      <c r="I92" s="27"/>
      <c r="J92" s="27"/>
      <c r="K92" s="27"/>
      <c r="L92" s="27"/>
      <c r="M92" s="31"/>
    </row>
    <row r="93" spans="1:13" ht="18" customHeight="1">
      <c r="A93" s="36">
        <v>711</v>
      </c>
      <c r="B93" s="27"/>
      <c r="C93" s="28" t="s">
        <v>753</v>
      </c>
      <c r="D93" s="28" t="s">
        <v>754</v>
      </c>
      <c r="E93" s="28" t="s">
        <v>755</v>
      </c>
      <c r="F93" s="124" t="s">
        <v>756</v>
      </c>
      <c r="G93" s="27"/>
      <c r="H93" s="27"/>
      <c r="I93" s="27"/>
      <c r="J93" s="27"/>
      <c r="K93" s="27"/>
      <c r="L93" s="27"/>
      <c r="M93" s="31"/>
    </row>
    <row r="94" spans="1:13" ht="18" customHeight="1">
      <c r="A94" s="36">
        <v>713</v>
      </c>
      <c r="B94" s="27"/>
      <c r="C94" s="28" t="s">
        <v>757</v>
      </c>
      <c r="D94" s="28" t="s">
        <v>758</v>
      </c>
      <c r="E94" s="28" t="s">
        <v>759</v>
      </c>
      <c r="F94" s="124" t="s">
        <v>763</v>
      </c>
      <c r="G94" s="27"/>
      <c r="H94" s="27"/>
      <c r="I94" s="27"/>
      <c r="J94" s="27"/>
      <c r="K94" s="27"/>
      <c r="L94" s="27"/>
      <c r="M94" s="31"/>
    </row>
    <row r="95" spans="1:13" ht="18" customHeight="1">
      <c r="A95" s="36">
        <v>714</v>
      </c>
      <c r="B95" s="27"/>
      <c r="C95" s="28" t="s">
        <v>760</v>
      </c>
      <c r="D95" s="28" t="s">
        <v>761</v>
      </c>
      <c r="E95" s="28" t="s">
        <v>762</v>
      </c>
      <c r="F95" s="124" t="s">
        <v>764</v>
      </c>
      <c r="G95" s="27"/>
      <c r="H95" s="27"/>
      <c r="I95" s="27"/>
      <c r="J95" s="27"/>
      <c r="K95" s="27"/>
      <c r="L95" s="27"/>
      <c r="M95" s="31"/>
    </row>
    <row r="96" spans="1:13" ht="18" customHeight="1">
      <c r="A96" s="36">
        <v>715</v>
      </c>
      <c r="B96" s="27"/>
      <c r="C96" s="28" t="s">
        <v>224</v>
      </c>
      <c r="D96" s="28" t="s">
        <v>225</v>
      </c>
      <c r="E96" s="28" t="s">
        <v>876</v>
      </c>
      <c r="F96" s="27" t="s">
        <v>535</v>
      </c>
      <c r="G96" s="27" t="s">
        <v>536</v>
      </c>
      <c r="H96" s="27"/>
      <c r="I96" s="27"/>
      <c r="J96" s="27"/>
      <c r="K96" s="27"/>
      <c r="L96" s="27"/>
      <c r="M96" s="31"/>
    </row>
    <row r="97" spans="1:13" ht="18" customHeight="1">
      <c r="A97" s="135">
        <v>716</v>
      </c>
      <c r="B97" s="136"/>
      <c r="C97" s="137" t="s">
        <v>765</v>
      </c>
      <c r="D97" s="138" t="s">
        <v>767</v>
      </c>
      <c r="E97" s="138" t="s">
        <v>766</v>
      </c>
      <c r="F97" s="139" t="s">
        <v>265</v>
      </c>
      <c r="G97" s="136"/>
      <c r="H97" s="136"/>
      <c r="I97" s="136"/>
      <c r="J97" s="136"/>
      <c r="K97" s="136"/>
      <c r="L97" s="136"/>
      <c r="M97" s="136"/>
    </row>
    <row r="98" spans="1:13" ht="18" customHeight="1">
      <c r="A98" s="30">
        <v>717</v>
      </c>
      <c r="B98" s="27"/>
      <c r="C98" s="124" t="s">
        <v>871</v>
      </c>
      <c r="D98" s="124" t="s">
        <v>874</v>
      </c>
      <c r="E98" s="28" t="s">
        <v>877</v>
      </c>
      <c r="F98" s="27"/>
      <c r="G98" s="27"/>
      <c r="H98" s="27"/>
      <c r="I98" s="27"/>
      <c r="J98" s="27"/>
      <c r="K98" s="27"/>
      <c r="L98" s="27"/>
      <c r="M98" s="27"/>
    </row>
    <row r="99" spans="1:13" ht="18" customHeight="1">
      <c r="A99" s="125">
        <v>718</v>
      </c>
      <c r="B99" s="126"/>
      <c r="C99" s="127" t="s">
        <v>872</v>
      </c>
      <c r="D99" s="127" t="s">
        <v>873</v>
      </c>
      <c r="E99" s="128" t="s">
        <v>875</v>
      </c>
      <c r="F99" s="126"/>
      <c r="G99" s="126"/>
      <c r="H99" s="126"/>
      <c r="I99" s="126"/>
      <c r="J99" s="126"/>
      <c r="K99" s="126"/>
      <c r="L99" s="126"/>
      <c r="M99" s="12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3.50390625" style="311" customWidth="1"/>
    <col min="2" max="2" width="5.25390625" style="274" customWidth="1"/>
    <col min="3" max="3" width="3.375" style="312" customWidth="1"/>
    <col min="4" max="4" width="5.25390625" style="274" customWidth="1"/>
    <col min="5" max="5" width="3.50390625" style="275" customWidth="1"/>
    <col min="6" max="6" width="35.375" style="276" customWidth="1"/>
    <col min="7" max="7" width="33.25390625" style="277" customWidth="1"/>
    <col min="8" max="8" width="9.375" style="278" customWidth="1"/>
    <col min="9" max="9" width="15.875" style="149" customWidth="1"/>
    <col min="10" max="10" width="35.375" style="324" hidden="1" customWidth="1"/>
    <col min="11" max="11" width="9.00390625" style="149" hidden="1" customWidth="1"/>
    <col min="12" max="12" width="27.00390625" style="149" hidden="1" customWidth="1"/>
    <col min="13" max="16384" width="9.00390625" style="149" customWidth="1"/>
  </cols>
  <sheetData>
    <row r="1" spans="1:3" ht="23.25" customHeight="1" thickBot="1">
      <c r="A1" s="336" t="s">
        <v>738</v>
      </c>
      <c r="B1" s="98"/>
      <c r="C1" s="99"/>
    </row>
    <row r="2" spans="1:12" ht="17.25" customHeight="1" thickBot="1">
      <c r="A2" s="469" t="s">
        <v>549</v>
      </c>
      <c r="B2" s="470"/>
      <c r="C2" s="471" t="s">
        <v>550</v>
      </c>
      <c r="D2" s="470"/>
      <c r="E2" s="471" t="s">
        <v>551</v>
      </c>
      <c r="F2" s="470"/>
      <c r="G2" s="279" t="s">
        <v>552</v>
      </c>
      <c r="H2" s="280" t="s">
        <v>553</v>
      </c>
      <c r="L2" s="324" t="s">
        <v>1146</v>
      </c>
    </row>
    <row r="3" spans="1:13" ht="17.25" customHeight="1" thickBot="1">
      <c r="A3" s="281">
        <v>0</v>
      </c>
      <c r="B3" s="37" t="s">
        <v>12</v>
      </c>
      <c r="C3" s="38"/>
      <c r="D3" s="282"/>
      <c r="E3" s="283"/>
      <c r="F3" s="284"/>
      <c r="G3" s="285"/>
      <c r="H3" s="280">
        <v>0</v>
      </c>
      <c r="J3" s="318" t="s">
        <v>708</v>
      </c>
      <c r="K3" s="332">
        <v>101</v>
      </c>
      <c r="L3" s="324" t="s">
        <v>649</v>
      </c>
      <c r="M3" s="324"/>
    </row>
    <row r="4" spans="1:13" ht="17.25" customHeight="1">
      <c r="A4" s="286">
        <v>1</v>
      </c>
      <c r="B4" s="39" t="s">
        <v>554</v>
      </c>
      <c r="C4" s="40"/>
      <c r="D4" s="170"/>
      <c r="E4" s="287"/>
      <c r="F4" s="288"/>
      <c r="G4" s="289"/>
      <c r="H4" s="290">
        <v>10000</v>
      </c>
      <c r="J4" s="318" t="s">
        <v>709</v>
      </c>
      <c r="K4" s="332">
        <v>102</v>
      </c>
      <c r="L4" s="324" t="s">
        <v>650</v>
      </c>
      <c r="M4" s="324"/>
    </row>
    <row r="5" spans="1:13" ht="17.25" customHeight="1">
      <c r="A5" s="286"/>
      <c r="B5" s="160"/>
      <c r="C5" s="146">
        <v>1</v>
      </c>
      <c r="D5" s="41" t="s">
        <v>555</v>
      </c>
      <c r="E5" s="87"/>
      <c r="F5" s="171"/>
      <c r="G5" s="150"/>
      <c r="H5" s="143">
        <v>10100</v>
      </c>
      <c r="J5" s="318" t="s">
        <v>649</v>
      </c>
      <c r="K5" s="332">
        <v>103</v>
      </c>
      <c r="L5" s="324" t="s">
        <v>651</v>
      </c>
      <c r="M5" s="324"/>
    </row>
    <row r="6" spans="1:13" ht="16.5" customHeight="1">
      <c r="A6" s="286"/>
      <c r="B6" s="160"/>
      <c r="C6" s="147"/>
      <c r="D6" s="160"/>
      <c r="E6" s="180" t="s">
        <v>686</v>
      </c>
      <c r="F6" s="181" t="s">
        <v>556</v>
      </c>
      <c r="G6" s="182"/>
      <c r="H6" s="183">
        <v>10101</v>
      </c>
      <c r="J6" s="325" t="s">
        <v>687</v>
      </c>
      <c r="K6" s="332">
        <v>104</v>
      </c>
      <c r="L6" s="324" t="s">
        <v>1089</v>
      </c>
      <c r="M6" s="324"/>
    </row>
    <row r="7" spans="1:13" ht="17.25" customHeight="1">
      <c r="A7" s="286"/>
      <c r="B7" s="160"/>
      <c r="C7" s="147"/>
      <c r="D7" s="160"/>
      <c r="E7" s="141" t="s">
        <v>960</v>
      </c>
      <c r="F7" s="100" t="s">
        <v>1035</v>
      </c>
      <c r="G7" s="150"/>
      <c r="H7" s="143">
        <v>10102</v>
      </c>
      <c r="J7" s="318" t="s">
        <v>1110</v>
      </c>
      <c r="K7" s="332">
        <v>105</v>
      </c>
      <c r="L7" s="324" t="s">
        <v>912</v>
      </c>
      <c r="M7" s="324"/>
    </row>
    <row r="8" spans="1:13" ht="35.25" customHeight="1">
      <c r="A8" s="286"/>
      <c r="B8" s="160"/>
      <c r="C8" s="147"/>
      <c r="D8" s="160"/>
      <c r="E8" s="141" t="s">
        <v>961</v>
      </c>
      <c r="F8" s="100" t="s">
        <v>557</v>
      </c>
      <c r="G8" s="95" t="s">
        <v>898</v>
      </c>
      <c r="H8" s="143">
        <v>10103</v>
      </c>
      <c r="J8" s="318" t="s">
        <v>688</v>
      </c>
      <c r="K8" s="335">
        <v>106</v>
      </c>
      <c r="L8" s="328" t="s">
        <v>652</v>
      </c>
      <c r="M8" s="324"/>
    </row>
    <row r="9" spans="1:13" ht="17.25" customHeight="1">
      <c r="A9" s="286"/>
      <c r="B9" s="160"/>
      <c r="C9" s="147"/>
      <c r="D9" s="160"/>
      <c r="E9" s="141" t="s">
        <v>962</v>
      </c>
      <c r="F9" s="100" t="s">
        <v>558</v>
      </c>
      <c r="G9" s="150"/>
      <c r="H9" s="143">
        <v>10104</v>
      </c>
      <c r="J9" s="318" t="s">
        <v>689</v>
      </c>
      <c r="K9" s="335">
        <v>107</v>
      </c>
      <c r="L9" s="328" t="s">
        <v>653</v>
      </c>
      <c r="M9" s="324"/>
    </row>
    <row r="10" spans="1:13" s="248" customFormat="1" ht="17.25" customHeight="1">
      <c r="A10" s="286"/>
      <c r="B10" s="161"/>
      <c r="C10" s="147"/>
      <c r="D10" s="160"/>
      <c r="E10" s="141" t="s">
        <v>963</v>
      </c>
      <c r="F10" s="100" t="s">
        <v>1036</v>
      </c>
      <c r="G10" s="150"/>
      <c r="H10" s="143">
        <v>10105</v>
      </c>
      <c r="J10" s="318" t="s">
        <v>1111</v>
      </c>
      <c r="K10" s="332">
        <v>108</v>
      </c>
      <c r="L10" s="334" t="s">
        <v>1088</v>
      </c>
      <c r="M10" s="333"/>
    </row>
    <row r="11" spans="1:13" s="248" customFormat="1" ht="16.5" customHeight="1">
      <c r="A11" s="286"/>
      <c r="B11" s="161"/>
      <c r="C11" s="147"/>
      <c r="D11" s="161"/>
      <c r="E11" s="180" t="s">
        <v>958</v>
      </c>
      <c r="F11" s="181" t="s">
        <v>959</v>
      </c>
      <c r="G11" s="182"/>
      <c r="H11" s="183">
        <v>10106</v>
      </c>
      <c r="J11" s="325" t="s">
        <v>659</v>
      </c>
      <c r="K11" s="332">
        <v>109</v>
      </c>
      <c r="L11" s="334" t="s">
        <v>1090</v>
      </c>
      <c r="M11" s="333"/>
    </row>
    <row r="12" spans="1:13" s="248" customFormat="1" ht="17.25" customHeight="1">
      <c r="A12" s="286"/>
      <c r="B12" s="161"/>
      <c r="C12" s="147"/>
      <c r="D12" s="162"/>
      <c r="E12" s="141" t="s">
        <v>964</v>
      </c>
      <c r="F12" s="100" t="s">
        <v>559</v>
      </c>
      <c r="G12" s="150"/>
      <c r="H12" s="143">
        <v>10107</v>
      </c>
      <c r="J12" s="318" t="s">
        <v>690</v>
      </c>
      <c r="K12" s="332">
        <v>110</v>
      </c>
      <c r="L12" s="324" t="s">
        <v>1091</v>
      </c>
      <c r="M12" s="333"/>
    </row>
    <row r="13" spans="1:13" s="248" customFormat="1" ht="17.25" customHeight="1">
      <c r="A13" s="286"/>
      <c r="B13" s="161"/>
      <c r="C13" s="147"/>
      <c r="D13" s="162"/>
      <c r="E13" s="141" t="s">
        <v>965</v>
      </c>
      <c r="F13" s="100" t="s">
        <v>1037</v>
      </c>
      <c r="G13" s="150"/>
      <c r="H13" s="143">
        <v>10108</v>
      </c>
      <c r="J13" s="318" t="s">
        <v>1116</v>
      </c>
      <c r="K13" s="332">
        <v>111</v>
      </c>
      <c r="L13" s="324" t="s">
        <v>1092</v>
      </c>
      <c r="M13" s="333"/>
    </row>
    <row r="14" spans="1:13" s="248" customFormat="1" ht="17.25" customHeight="1">
      <c r="A14" s="286"/>
      <c r="B14" s="161"/>
      <c r="C14" s="147"/>
      <c r="D14" s="162"/>
      <c r="E14" s="141" t="s">
        <v>966</v>
      </c>
      <c r="F14" s="142" t="s">
        <v>1038</v>
      </c>
      <c r="G14" s="150"/>
      <c r="H14" s="143">
        <v>10109</v>
      </c>
      <c r="J14" s="318" t="s">
        <v>1117</v>
      </c>
      <c r="K14" s="332">
        <v>201</v>
      </c>
      <c r="L14" s="333" t="s">
        <v>654</v>
      </c>
      <c r="M14" s="333"/>
    </row>
    <row r="15" spans="1:13" s="248" customFormat="1" ht="17.25" customHeight="1">
      <c r="A15" s="286"/>
      <c r="B15" s="161"/>
      <c r="C15" s="147"/>
      <c r="D15" s="162"/>
      <c r="E15" s="141" t="s">
        <v>967</v>
      </c>
      <c r="F15" s="142" t="s">
        <v>569</v>
      </c>
      <c r="G15" s="150"/>
      <c r="H15" s="143">
        <v>10110</v>
      </c>
      <c r="J15" s="319" t="s">
        <v>1112</v>
      </c>
      <c r="K15" s="332">
        <v>202</v>
      </c>
      <c r="L15" s="324" t="s">
        <v>655</v>
      </c>
      <c r="M15" s="333"/>
    </row>
    <row r="16" spans="1:13" s="248" customFormat="1" ht="16.5" customHeight="1">
      <c r="A16" s="286"/>
      <c r="B16" s="161"/>
      <c r="C16" s="147"/>
      <c r="D16" s="162"/>
      <c r="E16" s="180" t="s">
        <v>975</v>
      </c>
      <c r="F16" s="181" t="s">
        <v>880</v>
      </c>
      <c r="G16" s="182"/>
      <c r="H16" s="183">
        <v>10111</v>
      </c>
      <c r="J16" s="326" t="s">
        <v>1113</v>
      </c>
      <c r="K16" s="332">
        <v>203</v>
      </c>
      <c r="L16" s="324" t="s">
        <v>656</v>
      </c>
      <c r="M16" s="333"/>
    </row>
    <row r="17" spans="1:13" s="248" customFormat="1" ht="17.25" customHeight="1">
      <c r="A17" s="286"/>
      <c r="B17" s="161"/>
      <c r="C17" s="147"/>
      <c r="D17" s="162"/>
      <c r="E17" s="141" t="s">
        <v>897</v>
      </c>
      <c r="F17" s="142" t="s">
        <v>899</v>
      </c>
      <c r="G17" s="150"/>
      <c r="H17" s="143">
        <v>10112</v>
      </c>
      <c r="J17" s="319" t="s">
        <v>1114</v>
      </c>
      <c r="K17" s="332">
        <v>204</v>
      </c>
      <c r="L17" s="324" t="s">
        <v>657</v>
      </c>
      <c r="M17" s="333"/>
    </row>
    <row r="18" spans="1:12" s="248" customFormat="1" ht="17.25" customHeight="1">
      <c r="A18" s="286"/>
      <c r="B18" s="161"/>
      <c r="C18" s="147"/>
      <c r="D18" s="162"/>
      <c r="E18" s="180" t="s">
        <v>914</v>
      </c>
      <c r="F18" s="265" t="s">
        <v>915</v>
      </c>
      <c r="G18" s="243"/>
      <c r="H18" s="189">
        <v>10113</v>
      </c>
      <c r="J18" s="327" t="s">
        <v>1115</v>
      </c>
      <c r="K18" s="332">
        <v>205</v>
      </c>
      <c r="L18" s="324" t="s">
        <v>658</v>
      </c>
    </row>
    <row r="19" spans="1:10" s="248" customFormat="1" ht="17.25" customHeight="1">
      <c r="A19" s="286"/>
      <c r="B19" s="161"/>
      <c r="C19" s="147"/>
      <c r="D19" s="162"/>
      <c r="E19" s="292" t="s">
        <v>1039</v>
      </c>
      <c r="F19" s="293" t="s">
        <v>1041</v>
      </c>
      <c r="G19" s="294"/>
      <c r="H19" s="295">
        <v>10114</v>
      </c>
      <c r="J19" s="319" t="s">
        <v>1118</v>
      </c>
    </row>
    <row r="20" spans="1:10" s="248" customFormat="1" ht="17.25" customHeight="1">
      <c r="A20" s="286"/>
      <c r="B20" s="161"/>
      <c r="C20" s="147"/>
      <c r="D20" s="162"/>
      <c r="E20" s="292" t="s">
        <v>1040</v>
      </c>
      <c r="F20" s="293" t="s">
        <v>1042</v>
      </c>
      <c r="G20" s="294"/>
      <c r="H20" s="295">
        <v>10115</v>
      </c>
      <c r="J20" s="319" t="s">
        <v>1119</v>
      </c>
    </row>
    <row r="21" spans="1:10" ht="17.25" customHeight="1">
      <c r="A21" s="286"/>
      <c r="B21" s="160"/>
      <c r="C21" s="146">
        <v>2</v>
      </c>
      <c r="D21" s="42" t="s">
        <v>560</v>
      </c>
      <c r="E21" s="87"/>
      <c r="F21" s="163"/>
      <c r="G21" s="164"/>
      <c r="H21" s="143">
        <v>10200</v>
      </c>
      <c r="J21" s="318" t="s">
        <v>650</v>
      </c>
    </row>
    <row r="22" spans="1:10" ht="16.5" customHeight="1">
      <c r="A22" s="286"/>
      <c r="B22" s="160"/>
      <c r="C22" s="147"/>
      <c r="D22" s="160"/>
      <c r="E22" s="180" t="s">
        <v>686</v>
      </c>
      <c r="F22" s="181" t="s">
        <v>739</v>
      </c>
      <c r="G22" s="184"/>
      <c r="H22" s="183">
        <v>10201</v>
      </c>
      <c r="J22" s="325" t="s">
        <v>691</v>
      </c>
    </row>
    <row r="23" spans="1:10" ht="16.5" customHeight="1">
      <c r="A23" s="286"/>
      <c r="B23" s="160"/>
      <c r="C23" s="147"/>
      <c r="D23" s="160"/>
      <c r="E23" s="180" t="s">
        <v>891</v>
      </c>
      <c r="F23" s="181" t="s">
        <v>740</v>
      </c>
      <c r="G23" s="184"/>
      <c r="H23" s="183">
        <v>10202</v>
      </c>
      <c r="J23" s="325" t="s">
        <v>692</v>
      </c>
    </row>
    <row r="24" spans="1:10" ht="16.5" customHeight="1">
      <c r="A24" s="286"/>
      <c r="B24" s="160"/>
      <c r="C24" s="147"/>
      <c r="D24" s="160"/>
      <c r="E24" s="180" t="s">
        <v>892</v>
      </c>
      <c r="F24" s="181" t="s">
        <v>741</v>
      </c>
      <c r="G24" s="184"/>
      <c r="H24" s="183">
        <v>10203</v>
      </c>
      <c r="J24" s="325" t="s">
        <v>693</v>
      </c>
    </row>
    <row r="25" spans="1:10" ht="16.5" customHeight="1">
      <c r="A25" s="286"/>
      <c r="B25" s="160"/>
      <c r="C25" s="147"/>
      <c r="D25" s="160"/>
      <c r="E25" s="180" t="s">
        <v>906</v>
      </c>
      <c r="F25" s="181" t="s">
        <v>742</v>
      </c>
      <c r="G25" s="184"/>
      <c r="H25" s="183">
        <v>10204</v>
      </c>
      <c r="J25" s="325" t="s">
        <v>694</v>
      </c>
    </row>
    <row r="26" spans="1:10" ht="16.5" customHeight="1">
      <c r="A26" s="286"/>
      <c r="B26" s="160"/>
      <c r="C26" s="147"/>
      <c r="D26" s="160"/>
      <c r="E26" s="180" t="s">
        <v>893</v>
      </c>
      <c r="F26" s="181" t="s">
        <v>14</v>
      </c>
      <c r="G26" s="184"/>
      <c r="H26" s="183">
        <v>10205</v>
      </c>
      <c r="J26" s="325" t="s">
        <v>695</v>
      </c>
    </row>
    <row r="27" spans="1:10" ht="16.5" customHeight="1">
      <c r="A27" s="286"/>
      <c r="B27" s="160"/>
      <c r="C27" s="147"/>
      <c r="D27" s="160"/>
      <c r="E27" s="180" t="s">
        <v>976</v>
      </c>
      <c r="F27" s="181" t="s">
        <v>881</v>
      </c>
      <c r="G27" s="184"/>
      <c r="H27" s="183">
        <v>10206</v>
      </c>
      <c r="J27" s="321" t="s">
        <v>1120</v>
      </c>
    </row>
    <row r="28" spans="1:10" ht="17.25" customHeight="1">
      <c r="A28" s="286"/>
      <c r="B28" s="160"/>
      <c r="C28" s="147"/>
      <c r="D28" s="160"/>
      <c r="E28" s="141" t="s">
        <v>968</v>
      </c>
      <c r="F28" s="97" t="s">
        <v>882</v>
      </c>
      <c r="G28" s="164"/>
      <c r="H28" s="143">
        <v>10207</v>
      </c>
      <c r="J28" s="320" t="s">
        <v>1121</v>
      </c>
    </row>
    <row r="29" spans="1:10" ht="17.25" customHeight="1">
      <c r="A29" s="286"/>
      <c r="B29" s="160"/>
      <c r="C29" s="147"/>
      <c r="D29" s="160"/>
      <c r="E29" s="141" t="s">
        <v>965</v>
      </c>
      <c r="F29" s="97" t="s">
        <v>916</v>
      </c>
      <c r="G29" s="164"/>
      <c r="H29" s="143">
        <v>10208</v>
      </c>
      <c r="J29" s="320" t="s">
        <v>1122</v>
      </c>
    </row>
    <row r="30" spans="1:10" ht="26.25" customHeight="1">
      <c r="A30" s="286"/>
      <c r="B30" s="160"/>
      <c r="C30" s="147"/>
      <c r="D30" s="160"/>
      <c r="E30" s="141" t="s">
        <v>966</v>
      </c>
      <c r="F30" s="94" t="s">
        <v>1074</v>
      </c>
      <c r="G30" s="164"/>
      <c r="H30" s="143">
        <v>10209</v>
      </c>
      <c r="J30" s="329" t="s">
        <v>1130</v>
      </c>
    </row>
    <row r="31" spans="1:10" ht="26.25" customHeight="1">
      <c r="A31" s="286"/>
      <c r="B31" s="160"/>
      <c r="C31" s="147"/>
      <c r="D31" s="160"/>
      <c r="E31" s="180" t="s">
        <v>977</v>
      </c>
      <c r="F31" s="181" t="s">
        <v>883</v>
      </c>
      <c r="G31" s="184"/>
      <c r="H31" s="183">
        <v>10210</v>
      </c>
      <c r="J31" s="322" t="s">
        <v>1123</v>
      </c>
    </row>
    <row r="32" spans="1:10" ht="17.25" customHeight="1">
      <c r="A32" s="286"/>
      <c r="B32" s="160"/>
      <c r="C32" s="147"/>
      <c r="D32" s="160"/>
      <c r="E32" s="180" t="s">
        <v>969</v>
      </c>
      <c r="F32" s="246" t="s">
        <v>884</v>
      </c>
      <c r="G32" s="247"/>
      <c r="H32" s="189">
        <v>10211</v>
      </c>
      <c r="J32" s="323" t="s">
        <v>1124</v>
      </c>
    </row>
    <row r="33" spans="1:10" ht="17.25" customHeight="1">
      <c r="A33" s="286"/>
      <c r="B33" s="160"/>
      <c r="C33" s="147"/>
      <c r="D33" s="160"/>
      <c r="E33" s="141" t="s">
        <v>970</v>
      </c>
      <c r="F33" s="97" t="s">
        <v>885</v>
      </c>
      <c r="G33" s="164"/>
      <c r="H33" s="143">
        <v>10212</v>
      </c>
      <c r="J33" s="320" t="s">
        <v>1125</v>
      </c>
    </row>
    <row r="34" spans="1:10" ht="17.25" customHeight="1">
      <c r="A34" s="286"/>
      <c r="B34" s="160"/>
      <c r="C34" s="147"/>
      <c r="D34" s="160"/>
      <c r="E34" s="141" t="s">
        <v>900</v>
      </c>
      <c r="F34" s="97" t="s">
        <v>901</v>
      </c>
      <c r="G34" s="164"/>
      <c r="H34" s="143">
        <v>10213</v>
      </c>
      <c r="J34" s="320" t="s">
        <v>1126</v>
      </c>
    </row>
    <row r="35" spans="1:10" ht="17.25" customHeight="1">
      <c r="A35" s="286"/>
      <c r="B35" s="160"/>
      <c r="C35" s="147"/>
      <c r="D35" s="160"/>
      <c r="E35" s="141" t="s">
        <v>952</v>
      </c>
      <c r="F35" s="97" t="s">
        <v>954</v>
      </c>
      <c r="G35" s="164"/>
      <c r="H35" s="143">
        <v>10214</v>
      </c>
      <c r="J35" s="320" t="s">
        <v>1127</v>
      </c>
    </row>
    <row r="36" spans="1:10" ht="17.25" customHeight="1">
      <c r="A36" s="286"/>
      <c r="B36" s="160"/>
      <c r="C36" s="147"/>
      <c r="D36" s="160"/>
      <c r="E36" s="180" t="s">
        <v>953</v>
      </c>
      <c r="F36" s="246" t="s">
        <v>955</v>
      </c>
      <c r="G36" s="247"/>
      <c r="H36" s="189">
        <v>10215</v>
      </c>
      <c r="J36" s="323" t="s">
        <v>1128</v>
      </c>
    </row>
    <row r="37" spans="1:10" ht="17.25" customHeight="1">
      <c r="A37" s="286"/>
      <c r="B37" s="160"/>
      <c r="C37" s="147"/>
      <c r="D37" s="160"/>
      <c r="E37" s="180" t="s">
        <v>949</v>
      </c>
      <c r="F37" s="246" t="s">
        <v>956</v>
      </c>
      <c r="G37" s="247"/>
      <c r="H37" s="189">
        <v>10216</v>
      </c>
      <c r="J37" s="323" t="s">
        <v>1129</v>
      </c>
    </row>
    <row r="38" spans="1:10" ht="25.5" customHeight="1">
      <c r="A38" s="286"/>
      <c r="B38" s="160"/>
      <c r="C38" s="147"/>
      <c r="D38" s="160"/>
      <c r="E38" s="292" t="s">
        <v>1043</v>
      </c>
      <c r="F38" s="296" t="s">
        <v>1076</v>
      </c>
      <c r="G38" s="297"/>
      <c r="H38" s="295">
        <v>10217</v>
      </c>
      <c r="J38" s="329" t="s">
        <v>1131</v>
      </c>
    </row>
    <row r="39" spans="1:10" ht="17.25" customHeight="1">
      <c r="A39" s="286"/>
      <c r="B39" s="160"/>
      <c r="C39" s="147"/>
      <c r="D39" s="160"/>
      <c r="E39" s="292" t="s">
        <v>1044</v>
      </c>
      <c r="F39" s="298" t="s">
        <v>1045</v>
      </c>
      <c r="G39" s="297"/>
      <c r="H39" s="295">
        <v>10218</v>
      </c>
      <c r="J39" s="320" t="s">
        <v>1132</v>
      </c>
    </row>
    <row r="40" spans="1:10" ht="17.25" customHeight="1">
      <c r="A40" s="286"/>
      <c r="B40" s="160"/>
      <c r="C40" s="146">
        <v>3</v>
      </c>
      <c r="D40" s="43" t="s">
        <v>561</v>
      </c>
      <c r="E40" s="87"/>
      <c r="F40" s="165"/>
      <c r="G40" s="166"/>
      <c r="H40" s="143">
        <v>10300</v>
      </c>
      <c r="J40" s="318" t="s">
        <v>651</v>
      </c>
    </row>
    <row r="41" spans="1:10" ht="17.25" customHeight="1">
      <c r="A41" s="286"/>
      <c r="B41" s="160"/>
      <c r="C41" s="147"/>
      <c r="D41" s="167"/>
      <c r="E41" s="141" t="s">
        <v>686</v>
      </c>
      <c r="F41" s="101" t="s">
        <v>16</v>
      </c>
      <c r="G41" s="168"/>
      <c r="H41" s="143">
        <v>10301</v>
      </c>
      <c r="J41" s="318" t="s">
        <v>696</v>
      </c>
    </row>
    <row r="42" spans="1:10" ht="17.25" customHeight="1">
      <c r="A42" s="286"/>
      <c r="B42" s="160"/>
      <c r="C42" s="147"/>
      <c r="D42" s="167"/>
      <c r="E42" s="141" t="s">
        <v>960</v>
      </c>
      <c r="F42" s="97" t="s">
        <v>17</v>
      </c>
      <c r="G42" s="164"/>
      <c r="H42" s="143">
        <v>10302</v>
      </c>
      <c r="J42" s="318" t="s">
        <v>697</v>
      </c>
    </row>
    <row r="43" spans="1:10" ht="17.25" customHeight="1">
      <c r="A43" s="286"/>
      <c r="B43" s="160"/>
      <c r="C43" s="144"/>
      <c r="D43" s="169"/>
      <c r="E43" s="141" t="s">
        <v>961</v>
      </c>
      <c r="F43" s="97" t="s">
        <v>562</v>
      </c>
      <c r="G43" s="164"/>
      <c r="H43" s="143">
        <v>10303</v>
      </c>
      <c r="J43" s="318" t="s">
        <v>698</v>
      </c>
    </row>
    <row r="44" spans="1:10" ht="17.25" customHeight="1">
      <c r="A44" s="286"/>
      <c r="B44" s="160"/>
      <c r="C44" s="146">
        <v>4</v>
      </c>
      <c r="D44" s="43" t="s">
        <v>1002</v>
      </c>
      <c r="E44" s="87"/>
      <c r="F44" s="163"/>
      <c r="G44" s="164"/>
      <c r="H44" s="143">
        <v>10400</v>
      </c>
      <c r="J44" s="318" t="s">
        <v>1089</v>
      </c>
    </row>
    <row r="45" spans="1:10" ht="17.25" customHeight="1">
      <c r="A45" s="286"/>
      <c r="B45" s="160"/>
      <c r="C45" s="147"/>
      <c r="D45" s="160"/>
      <c r="E45" s="141" t="s">
        <v>978</v>
      </c>
      <c r="F45" s="100" t="s">
        <v>886</v>
      </c>
      <c r="G45" s="150"/>
      <c r="H45" s="143">
        <v>10401</v>
      </c>
      <c r="J45" s="319" t="s">
        <v>1133</v>
      </c>
    </row>
    <row r="46" spans="1:10" ht="17.25" customHeight="1">
      <c r="A46" s="286"/>
      <c r="B46" s="160"/>
      <c r="C46" s="144"/>
      <c r="D46" s="170"/>
      <c r="E46" s="141" t="s">
        <v>971</v>
      </c>
      <c r="F46" s="100" t="s">
        <v>887</v>
      </c>
      <c r="G46" s="150"/>
      <c r="H46" s="143">
        <v>10402</v>
      </c>
      <c r="J46" s="319" t="s">
        <v>1134</v>
      </c>
    </row>
    <row r="47" spans="1:10" ht="17.25" customHeight="1">
      <c r="A47" s="286"/>
      <c r="B47" s="160"/>
      <c r="C47" s="299">
        <v>5</v>
      </c>
      <c r="D47" s="44" t="s">
        <v>878</v>
      </c>
      <c r="E47" s="87"/>
      <c r="F47" s="171"/>
      <c r="G47" s="150"/>
      <c r="H47" s="143">
        <v>10500</v>
      </c>
      <c r="J47" s="318" t="s">
        <v>912</v>
      </c>
    </row>
    <row r="48" spans="1:10" ht="16.5" customHeight="1">
      <c r="A48" s="286"/>
      <c r="B48" s="160"/>
      <c r="C48" s="185">
        <v>6</v>
      </c>
      <c r="D48" s="186" t="s">
        <v>563</v>
      </c>
      <c r="E48" s="187"/>
      <c r="F48" s="188"/>
      <c r="G48" s="182"/>
      <c r="H48" s="189">
        <v>10600</v>
      </c>
      <c r="J48" s="325" t="s">
        <v>652</v>
      </c>
    </row>
    <row r="49" spans="1:10" ht="16.5" customHeight="1">
      <c r="A49" s="286"/>
      <c r="B49" s="160"/>
      <c r="C49" s="185">
        <v>7</v>
      </c>
      <c r="D49" s="186" t="s">
        <v>564</v>
      </c>
      <c r="E49" s="187"/>
      <c r="F49" s="188"/>
      <c r="G49" s="182"/>
      <c r="H49" s="189">
        <v>10700</v>
      </c>
      <c r="J49" s="325" t="s">
        <v>653</v>
      </c>
    </row>
    <row r="50" spans="1:10" ht="17.25" customHeight="1">
      <c r="A50" s="286"/>
      <c r="B50" s="160"/>
      <c r="C50" s="146">
        <v>8</v>
      </c>
      <c r="D50" s="472" t="s">
        <v>902</v>
      </c>
      <c r="E50" s="472"/>
      <c r="F50" s="473"/>
      <c r="G50" s="150"/>
      <c r="H50" s="143">
        <v>10800</v>
      </c>
      <c r="J50" s="318" t="s">
        <v>917</v>
      </c>
    </row>
    <row r="51" spans="1:10" ht="17.25" customHeight="1">
      <c r="A51" s="286"/>
      <c r="B51" s="160"/>
      <c r="C51" s="147"/>
      <c r="D51" s="148"/>
      <c r="E51" s="180" t="s">
        <v>686</v>
      </c>
      <c r="F51" s="242" t="s">
        <v>903</v>
      </c>
      <c r="G51" s="243"/>
      <c r="H51" s="189">
        <v>10801</v>
      </c>
      <c r="I51" s="245" t="s">
        <v>1017</v>
      </c>
      <c r="J51" s="327" t="s">
        <v>1135</v>
      </c>
    </row>
    <row r="52" spans="1:10" ht="17.25" customHeight="1">
      <c r="A52" s="286"/>
      <c r="B52" s="160"/>
      <c r="C52" s="144"/>
      <c r="D52" s="145"/>
      <c r="E52" s="180" t="s">
        <v>971</v>
      </c>
      <c r="F52" s="244" t="s">
        <v>904</v>
      </c>
      <c r="G52" s="243"/>
      <c r="H52" s="189">
        <v>10802</v>
      </c>
      <c r="J52" s="327" t="s">
        <v>1136</v>
      </c>
    </row>
    <row r="53" spans="1:10" ht="17.25" customHeight="1">
      <c r="A53" s="286"/>
      <c r="B53" s="160"/>
      <c r="C53" s="147">
        <v>9</v>
      </c>
      <c r="D53" s="472" t="s">
        <v>1003</v>
      </c>
      <c r="E53" s="474"/>
      <c r="F53" s="475"/>
      <c r="G53" s="150"/>
      <c r="H53" s="143">
        <v>10900</v>
      </c>
      <c r="J53" s="319" t="s">
        <v>1137</v>
      </c>
    </row>
    <row r="54" spans="1:10" ht="17.25" customHeight="1">
      <c r="A54" s="286"/>
      <c r="B54" s="160"/>
      <c r="C54" s="147"/>
      <c r="D54" s="238"/>
      <c r="E54" s="141" t="s">
        <v>1004</v>
      </c>
      <c r="F54" s="266" t="s">
        <v>1010</v>
      </c>
      <c r="G54" s="150"/>
      <c r="H54" s="143">
        <v>10901</v>
      </c>
      <c r="J54" s="319" t="s">
        <v>1138</v>
      </c>
    </row>
    <row r="55" spans="1:10" ht="17.25" customHeight="1">
      <c r="A55" s="286"/>
      <c r="B55" s="160"/>
      <c r="C55" s="147"/>
      <c r="D55" s="238"/>
      <c r="E55" s="141" t="s">
        <v>1005</v>
      </c>
      <c r="F55" s="267" t="s">
        <v>1011</v>
      </c>
      <c r="G55" s="150"/>
      <c r="H55" s="143">
        <v>10902</v>
      </c>
      <c r="J55" s="319" t="s">
        <v>1139</v>
      </c>
    </row>
    <row r="56" spans="1:10" ht="17.25" customHeight="1">
      <c r="A56" s="286"/>
      <c r="B56" s="160"/>
      <c r="C56" s="147"/>
      <c r="D56" s="238"/>
      <c r="E56" s="141" t="s">
        <v>1006</v>
      </c>
      <c r="F56" s="267" t="s">
        <v>1012</v>
      </c>
      <c r="G56" s="150"/>
      <c r="H56" s="143">
        <v>10903</v>
      </c>
      <c r="J56" s="319" t="s">
        <v>1140</v>
      </c>
    </row>
    <row r="57" spans="1:10" ht="17.25" customHeight="1">
      <c r="A57" s="286"/>
      <c r="B57" s="160"/>
      <c r="C57" s="147"/>
      <c r="D57" s="238"/>
      <c r="E57" s="141" t="s">
        <v>1007</v>
      </c>
      <c r="F57" s="267" t="s">
        <v>1013</v>
      </c>
      <c r="G57" s="150"/>
      <c r="H57" s="143">
        <v>10904</v>
      </c>
      <c r="J57" s="319" t="s">
        <v>1141</v>
      </c>
    </row>
    <row r="58" spans="1:10" ht="17.25" customHeight="1">
      <c r="A58" s="286"/>
      <c r="B58" s="160"/>
      <c r="C58" s="147"/>
      <c r="D58" s="238"/>
      <c r="E58" s="141" t="s">
        <v>1008</v>
      </c>
      <c r="F58" s="267" t="s">
        <v>1014</v>
      </c>
      <c r="G58" s="150"/>
      <c r="H58" s="143">
        <v>10905</v>
      </c>
      <c r="J58" s="319" t="s">
        <v>1142</v>
      </c>
    </row>
    <row r="59" spans="1:10" ht="17.25" customHeight="1">
      <c r="A59" s="286"/>
      <c r="B59" s="160"/>
      <c r="C59" s="147"/>
      <c r="D59" s="238"/>
      <c r="E59" s="141" t="s">
        <v>1009</v>
      </c>
      <c r="F59" s="267" t="s">
        <v>1015</v>
      </c>
      <c r="G59" s="150"/>
      <c r="H59" s="143">
        <v>10906</v>
      </c>
      <c r="J59" s="319" t="s">
        <v>1143</v>
      </c>
    </row>
    <row r="60" spans="1:10" ht="17.25" customHeight="1">
      <c r="A60" s="286"/>
      <c r="B60" s="160"/>
      <c r="C60" s="144"/>
      <c r="D60" s="239"/>
      <c r="E60" s="141" t="s">
        <v>918</v>
      </c>
      <c r="F60" s="267" t="s">
        <v>1046</v>
      </c>
      <c r="G60" s="150"/>
      <c r="H60" s="143">
        <v>10907</v>
      </c>
      <c r="J60" s="140" t="s">
        <v>1144</v>
      </c>
    </row>
    <row r="61" spans="1:10" ht="17.25" customHeight="1">
      <c r="A61" s="286"/>
      <c r="B61" s="160"/>
      <c r="C61" s="314">
        <v>10</v>
      </c>
      <c r="D61" s="315" t="s">
        <v>1077</v>
      </c>
      <c r="E61" s="141"/>
      <c r="F61" s="267"/>
      <c r="G61" s="150"/>
      <c r="H61" s="241">
        <v>11000</v>
      </c>
      <c r="J61" s="319" t="s">
        <v>1091</v>
      </c>
    </row>
    <row r="62" spans="1:10" ht="17.25" customHeight="1" thickBot="1">
      <c r="A62" s="286"/>
      <c r="B62" s="160"/>
      <c r="C62" s="313">
        <v>11</v>
      </c>
      <c r="D62" s="44" t="s">
        <v>857</v>
      </c>
      <c r="E62" s="87"/>
      <c r="F62" s="171"/>
      <c r="G62" s="150"/>
      <c r="H62" s="241">
        <v>11100</v>
      </c>
      <c r="J62" s="324" t="s">
        <v>1092</v>
      </c>
    </row>
    <row r="63" spans="1:10" ht="21" customHeight="1">
      <c r="A63" s="300">
        <v>2</v>
      </c>
      <c r="B63" s="45" t="s">
        <v>565</v>
      </c>
      <c r="C63" s="46"/>
      <c r="D63" s="172"/>
      <c r="E63" s="173"/>
      <c r="F63" s="174"/>
      <c r="G63" s="175"/>
      <c r="H63" s="176">
        <v>20000</v>
      </c>
      <c r="J63" s="324" t="s">
        <v>710</v>
      </c>
    </row>
    <row r="64" spans="1:10" ht="16.5" customHeight="1">
      <c r="A64" s="286"/>
      <c r="B64" s="160"/>
      <c r="C64" s="146">
        <v>1</v>
      </c>
      <c r="D64" s="41" t="s">
        <v>566</v>
      </c>
      <c r="E64" s="87"/>
      <c r="F64" s="171"/>
      <c r="G64" s="150"/>
      <c r="H64" s="143">
        <v>20100</v>
      </c>
      <c r="J64" s="324" t="s">
        <v>654</v>
      </c>
    </row>
    <row r="65" spans="1:10" ht="16.5" customHeight="1">
      <c r="A65" s="286"/>
      <c r="B65" s="160"/>
      <c r="C65" s="147"/>
      <c r="D65" s="162"/>
      <c r="E65" s="180" t="s">
        <v>905</v>
      </c>
      <c r="F65" s="181" t="s">
        <v>556</v>
      </c>
      <c r="G65" s="182"/>
      <c r="H65" s="189">
        <v>20101</v>
      </c>
      <c r="J65" s="328" t="s">
        <v>687</v>
      </c>
    </row>
    <row r="66" spans="1:10" ht="16.5" customHeight="1">
      <c r="A66" s="286"/>
      <c r="B66" s="160"/>
      <c r="C66" s="147"/>
      <c r="D66" s="162"/>
      <c r="E66" s="141" t="s">
        <v>960</v>
      </c>
      <c r="F66" s="100" t="s">
        <v>1035</v>
      </c>
      <c r="G66" s="150"/>
      <c r="H66" s="143">
        <v>20102</v>
      </c>
      <c r="J66" s="324" t="s">
        <v>1097</v>
      </c>
    </row>
    <row r="67" spans="1:10" ht="36" customHeight="1">
      <c r="A67" s="286"/>
      <c r="B67" s="160"/>
      <c r="C67" s="147"/>
      <c r="D67" s="162"/>
      <c r="E67" s="141" t="s">
        <v>1075</v>
      </c>
      <c r="F67" s="100" t="s">
        <v>557</v>
      </c>
      <c r="G67" s="95" t="s">
        <v>972</v>
      </c>
      <c r="H67" s="143">
        <v>20103</v>
      </c>
      <c r="J67" s="324" t="s">
        <v>688</v>
      </c>
    </row>
    <row r="68" spans="1:10" ht="16.5" customHeight="1">
      <c r="A68" s="286"/>
      <c r="B68" s="160"/>
      <c r="C68" s="147"/>
      <c r="D68" s="162"/>
      <c r="E68" s="180" t="s">
        <v>906</v>
      </c>
      <c r="F68" s="181" t="s">
        <v>567</v>
      </c>
      <c r="G68" s="182"/>
      <c r="H68" s="189">
        <v>20104</v>
      </c>
      <c r="J68" s="328" t="s">
        <v>699</v>
      </c>
    </row>
    <row r="69" spans="1:10" ht="13.5" customHeight="1">
      <c r="A69" s="286"/>
      <c r="B69" s="160"/>
      <c r="C69" s="147"/>
      <c r="D69" s="162"/>
      <c r="E69" s="180" t="s">
        <v>893</v>
      </c>
      <c r="F69" s="181" t="s">
        <v>568</v>
      </c>
      <c r="G69" s="182"/>
      <c r="H69" s="189">
        <v>20105</v>
      </c>
      <c r="J69" s="328" t="s">
        <v>700</v>
      </c>
    </row>
    <row r="70" spans="1:10" ht="13.5" customHeight="1">
      <c r="A70" s="286"/>
      <c r="B70" s="160"/>
      <c r="C70" s="147"/>
      <c r="D70" s="162"/>
      <c r="E70" s="141" t="s">
        <v>973</v>
      </c>
      <c r="F70" s="100" t="s">
        <v>1047</v>
      </c>
      <c r="G70" s="150"/>
      <c r="H70" s="143">
        <v>20106</v>
      </c>
      <c r="J70" s="324" t="s">
        <v>1099</v>
      </c>
    </row>
    <row r="71" spans="1:10" ht="16.5" customHeight="1">
      <c r="A71" s="286"/>
      <c r="B71" s="160"/>
      <c r="C71" s="147"/>
      <c r="D71" s="162"/>
      <c r="E71" s="180" t="s">
        <v>918</v>
      </c>
      <c r="F71" s="181" t="s">
        <v>569</v>
      </c>
      <c r="G71" s="182"/>
      <c r="H71" s="189">
        <v>20107</v>
      </c>
      <c r="J71" s="328" t="s">
        <v>701</v>
      </c>
    </row>
    <row r="72" spans="1:10" ht="16.5" customHeight="1">
      <c r="A72" s="286"/>
      <c r="B72" s="160"/>
      <c r="C72" s="147"/>
      <c r="D72" s="162"/>
      <c r="E72" s="141" t="s">
        <v>974</v>
      </c>
      <c r="F72" s="100" t="s">
        <v>1078</v>
      </c>
      <c r="G72" s="150"/>
      <c r="H72" s="143">
        <v>20108</v>
      </c>
      <c r="J72" s="324" t="s">
        <v>1098</v>
      </c>
    </row>
    <row r="73" spans="1:10" ht="16.5" customHeight="1">
      <c r="A73" s="286"/>
      <c r="B73" s="160"/>
      <c r="C73" s="147"/>
      <c r="D73" s="162"/>
      <c r="E73" s="180" t="s">
        <v>894</v>
      </c>
      <c r="F73" s="181" t="s">
        <v>570</v>
      </c>
      <c r="G73" s="182"/>
      <c r="H73" s="189">
        <v>20109</v>
      </c>
      <c r="J73" s="328" t="s">
        <v>702</v>
      </c>
    </row>
    <row r="74" spans="1:10" ht="16.5" customHeight="1">
      <c r="A74" s="286"/>
      <c r="B74" s="161"/>
      <c r="C74" s="147"/>
      <c r="D74" s="162"/>
      <c r="E74" s="180" t="s">
        <v>895</v>
      </c>
      <c r="F74" s="181" t="s">
        <v>571</v>
      </c>
      <c r="G74" s="182"/>
      <c r="H74" s="189">
        <v>20110</v>
      </c>
      <c r="J74" s="328" t="s">
        <v>703</v>
      </c>
    </row>
    <row r="75" spans="1:10" ht="16.5" customHeight="1">
      <c r="A75" s="286"/>
      <c r="B75" s="161"/>
      <c r="C75" s="147"/>
      <c r="D75" s="162"/>
      <c r="E75" s="180" t="s">
        <v>896</v>
      </c>
      <c r="F75" s="181" t="s">
        <v>890</v>
      </c>
      <c r="G75" s="182"/>
      <c r="H75" s="189">
        <v>20111</v>
      </c>
      <c r="J75" s="328" t="s">
        <v>704</v>
      </c>
    </row>
    <row r="76" spans="1:10" ht="16.5" customHeight="1">
      <c r="A76" s="286"/>
      <c r="B76" s="161"/>
      <c r="C76" s="147"/>
      <c r="D76" s="162"/>
      <c r="E76" s="180" t="s">
        <v>897</v>
      </c>
      <c r="F76" s="181" t="s">
        <v>15</v>
      </c>
      <c r="G76" s="182"/>
      <c r="H76" s="189">
        <v>20112</v>
      </c>
      <c r="J76" s="328" t="s">
        <v>705</v>
      </c>
    </row>
    <row r="77" spans="1:10" ht="16.5" customHeight="1">
      <c r="A77" s="286"/>
      <c r="B77" s="161"/>
      <c r="C77" s="147"/>
      <c r="D77" s="162"/>
      <c r="E77" s="141" t="s">
        <v>907</v>
      </c>
      <c r="F77" s="100" t="s">
        <v>1048</v>
      </c>
      <c r="G77" s="150"/>
      <c r="H77" s="143">
        <v>20113</v>
      </c>
      <c r="J77" s="319" t="s">
        <v>1100</v>
      </c>
    </row>
    <row r="78" spans="1:10" ht="16.5" customHeight="1">
      <c r="A78" s="286"/>
      <c r="B78" s="161"/>
      <c r="C78" s="147"/>
      <c r="D78" s="162"/>
      <c r="E78" s="141" t="s">
        <v>908</v>
      </c>
      <c r="F78" s="100" t="s">
        <v>909</v>
      </c>
      <c r="G78" s="150"/>
      <c r="H78" s="143">
        <v>20114</v>
      </c>
      <c r="J78" s="319" t="s">
        <v>1101</v>
      </c>
    </row>
    <row r="79" spans="1:10" ht="16.5" customHeight="1">
      <c r="A79" s="286"/>
      <c r="B79" s="161"/>
      <c r="C79" s="147"/>
      <c r="D79" s="162"/>
      <c r="E79" s="141" t="s">
        <v>910</v>
      </c>
      <c r="F79" s="100" t="s">
        <v>911</v>
      </c>
      <c r="G79" s="150"/>
      <c r="H79" s="143">
        <v>20115</v>
      </c>
      <c r="J79" s="319" t="s">
        <v>1102</v>
      </c>
    </row>
    <row r="80" spans="1:10" ht="16.5" customHeight="1">
      <c r="A80" s="286"/>
      <c r="B80" s="161"/>
      <c r="C80" s="147"/>
      <c r="D80" s="162"/>
      <c r="E80" s="141" t="s">
        <v>949</v>
      </c>
      <c r="F80" s="100" t="s">
        <v>1016</v>
      </c>
      <c r="G80" s="150"/>
      <c r="H80" s="143">
        <v>20116</v>
      </c>
      <c r="J80" s="319" t="s">
        <v>1103</v>
      </c>
    </row>
    <row r="81" spans="1:10" ht="16.5" customHeight="1">
      <c r="A81" s="286"/>
      <c r="B81" s="161"/>
      <c r="C81" s="147"/>
      <c r="D81" s="162"/>
      <c r="E81" s="141" t="s">
        <v>1030</v>
      </c>
      <c r="F81" s="100" t="s">
        <v>1028</v>
      </c>
      <c r="G81" s="150"/>
      <c r="H81" s="143">
        <v>20117</v>
      </c>
      <c r="J81" s="319" t="s">
        <v>1104</v>
      </c>
    </row>
    <row r="82" spans="1:10" ht="16.5" customHeight="1">
      <c r="A82" s="286"/>
      <c r="B82" s="161"/>
      <c r="C82" s="147"/>
      <c r="D82" s="162"/>
      <c r="E82" s="141" t="s">
        <v>1079</v>
      </c>
      <c r="F82" s="100" t="s">
        <v>1029</v>
      </c>
      <c r="G82" s="150"/>
      <c r="H82" s="143">
        <v>20118</v>
      </c>
      <c r="J82" s="319" t="s">
        <v>1105</v>
      </c>
    </row>
    <row r="83" spans="1:10" ht="16.5" customHeight="1">
      <c r="A83" s="286"/>
      <c r="B83" s="161"/>
      <c r="C83" s="147"/>
      <c r="D83" s="162"/>
      <c r="E83" s="141" t="s">
        <v>1080</v>
      </c>
      <c r="F83" s="100" t="s">
        <v>1082</v>
      </c>
      <c r="G83" s="150"/>
      <c r="H83" s="143">
        <v>20119</v>
      </c>
      <c r="J83" s="319" t="s">
        <v>1106</v>
      </c>
    </row>
    <row r="84" spans="1:10" ht="30.75" customHeight="1">
      <c r="A84" s="286"/>
      <c r="B84" s="161"/>
      <c r="C84" s="147"/>
      <c r="D84" s="162"/>
      <c r="E84" s="240" t="s">
        <v>1081</v>
      </c>
      <c r="F84" s="316" t="s">
        <v>1083</v>
      </c>
      <c r="G84" s="268"/>
      <c r="H84" s="241">
        <v>20120</v>
      </c>
      <c r="J84" s="330" t="s">
        <v>1107</v>
      </c>
    </row>
    <row r="85" spans="1:10" ht="16.5" customHeight="1">
      <c r="A85" s="286"/>
      <c r="B85" s="160"/>
      <c r="C85" s="146">
        <v>2</v>
      </c>
      <c r="D85" s="43" t="s">
        <v>572</v>
      </c>
      <c r="E85" s="87"/>
      <c r="F85" s="163"/>
      <c r="G85" s="164"/>
      <c r="H85" s="143">
        <v>20200</v>
      </c>
      <c r="J85" s="324" t="s">
        <v>655</v>
      </c>
    </row>
    <row r="86" spans="1:10" ht="22.5" customHeight="1">
      <c r="A86" s="286"/>
      <c r="B86" s="160"/>
      <c r="C86" s="147"/>
      <c r="D86" s="167"/>
      <c r="E86" s="180" t="s">
        <v>686</v>
      </c>
      <c r="F86" s="190" t="s">
        <v>573</v>
      </c>
      <c r="G86" s="184"/>
      <c r="H86" s="189">
        <v>20201</v>
      </c>
      <c r="J86" s="328" t="s">
        <v>706</v>
      </c>
    </row>
    <row r="87" spans="1:10" ht="22.5">
      <c r="A87" s="286"/>
      <c r="B87" s="160"/>
      <c r="C87" s="147"/>
      <c r="D87" s="167"/>
      <c r="E87" s="141" t="s">
        <v>960</v>
      </c>
      <c r="F87" s="94" t="s">
        <v>1049</v>
      </c>
      <c r="G87" s="164"/>
      <c r="H87" s="143">
        <v>20202</v>
      </c>
      <c r="J87" s="331" t="s">
        <v>1145</v>
      </c>
    </row>
    <row r="88" spans="1:10" ht="17.25" customHeight="1">
      <c r="A88" s="286"/>
      <c r="B88" s="160"/>
      <c r="C88" s="147"/>
      <c r="D88" s="167"/>
      <c r="E88" s="141" t="s">
        <v>961</v>
      </c>
      <c r="F88" s="94" t="s">
        <v>737</v>
      </c>
      <c r="G88" s="164"/>
      <c r="H88" s="143">
        <v>20203</v>
      </c>
      <c r="J88" s="324" t="s">
        <v>707</v>
      </c>
    </row>
    <row r="89" spans="1:10" ht="17.25" customHeight="1">
      <c r="A89" s="286"/>
      <c r="B89" s="160"/>
      <c r="C89" s="147"/>
      <c r="D89" s="167"/>
      <c r="E89" s="141" t="s">
        <v>962</v>
      </c>
      <c r="F89" s="94" t="s">
        <v>1050</v>
      </c>
      <c r="G89" s="164"/>
      <c r="H89" s="143">
        <v>20204</v>
      </c>
      <c r="J89" s="324" t="s">
        <v>1108</v>
      </c>
    </row>
    <row r="90" spans="1:10" ht="26.25" customHeight="1">
      <c r="A90" s="286"/>
      <c r="B90" s="160"/>
      <c r="C90" s="144"/>
      <c r="D90" s="169"/>
      <c r="E90" s="141" t="s">
        <v>963</v>
      </c>
      <c r="F90" s="93" t="s">
        <v>1084</v>
      </c>
      <c r="G90" s="164"/>
      <c r="H90" s="143">
        <v>20205</v>
      </c>
      <c r="J90" s="159" t="s">
        <v>1109</v>
      </c>
    </row>
    <row r="91" spans="1:10" ht="16.5" customHeight="1">
      <c r="A91" s="286"/>
      <c r="B91" s="160"/>
      <c r="C91" s="299">
        <v>3</v>
      </c>
      <c r="D91" s="44" t="s">
        <v>574</v>
      </c>
      <c r="E91" s="87"/>
      <c r="F91" s="171"/>
      <c r="G91" s="150"/>
      <c r="H91" s="143">
        <v>20300</v>
      </c>
      <c r="J91" s="324" t="s">
        <v>656</v>
      </c>
    </row>
    <row r="92" spans="1:10" ht="16.5" customHeight="1">
      <c r="A92" s="286"/>
      <c r="B92" s="160"/>
      <c r="C92" s="299">
        <v>4</v>
      </c>
      <c r="D92" s="44" t="s">
        <v>919</v>
      </c>
      <c r="E92" s="87"/>
      <c r="F92" s="171"/>
      <c r="G92" s="150"/>
      <c r="H92" s="143">
        <v>20400</v>
      </c>
      <c r="J92" s="324" t="s">
        <v>920</v>
      </c>
    </row>
    <row r="93" spans="1:10" ht="16.5" customHeight="1" thickBot="1">
      <c r="A93" s="301"/>
      <c r="B93" s="302"/>
      <c r="C93" s="303">
        <v>5</v>
      </c>
      <c r="D93" s="102" t="s">
        <v>575</v>
      </c>
      <c r="E93" s="103"/>
      <c r="F93" s="177"/>
      <c r="G93" s="178"/>
      <c r="H93" s="179">
        <v>20500</v>
      </c>
      <c r="J93" s="324" t="s">
        <v>658</v>
      </c>
    </row>
    <row r="94" spans="1:8" ht="13.5">
      <c r="A94" s="304"/>
      <c r="B94" s="291"/>
      <c r="C94" s="305"/>
      <c r="D94" s="306"/>
      <c r="E94" s="307"/>
      <c r="F94" s="308"/>
      <c r="G94" s="309"/>
      <c r="H94" s="310"/>
    </row>
  </sheetData>
  <sheetProtection/>
  <mergeCells count="5">
    <mergeCell ref="A2:B2"/>
    <mergeCell ref="C2:D2"/>
    <mergeCell ref="E2:F2"/>
    <mergeCell ref="D50:F50"/>
    <mergeCell ref="D53:F53"/>
  </mergeCells>
  <printOptions/>
  <pageMargins left="0.6692913385826772" right="0.7086614173228347" top="0.8267716535433072" bottom="0.7480314960629921" header="0.1968503937007874" footer="0.1968503937007874"/>
  <pageSetup fitToHeight="2" fitToWidth="1" horizontalDpi="600" verticalDpi="600" orientation="portrait" paperSize="9" scale="90" r:id="rId1"/>
  <ignoredErrors>
    <ignoredError sqref="E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4.00390625" style="0" customWidth="1"/>
    <col min="2" max="2" width="13.00390625" style="0" bestFit="1" customWidth="1"/>
    <col min="3" max="3" width="3.375" style="0" customWidth="1"/>
    <col min="4" max="4" width="23.50390625" style="0" bestFit="1" customWidth="1"/>
    <col min="7" max="7" width="9.00390625" style="0" hidden="1" customWidth="1"/>
  </cols>
  <sheetData>
    <row r="1" ht="21" customHeight="1" thickBot="1">
      <c r="A1" s="337" t="s">
        <v>744</v>
      </c>
    </row>
    <row r="2" spans="1:5" ht="15" customHeight="1" thickBot="1">
      <c r="A2" s="476" t="s">
        <v>576</v>
      </c>
      <c r="B2" s="477"/>
      <c r="C2" s="478" t="s">
        <v>577</v>
      </c>
      <c r="D2" s="477"/>
      <c r="E2" s="47" t="s">
        <v>239</v>
      </c>
    </row>
    <row r="3" spans="1:7" ht="15" customHeight="1">
      <c r="A3" s="48">
        <v>1</v>
      </c>
      <c r="B3" s="49" t="s">
        <v>578</v>
      </c>
      <c r="C3" s="50">
        <v>1</v>
      </c>
      <c r="D3" s="49" t="s">
        <v>579</v>
      </c>
      <c r="E3" s="51">
        <f>A3*100+C3</f>
        <v>101</v>
      </c>
      <c r="G3" t="str">
        <f>CONCATENATE(A3," ",B3," ",C3," ",D3)</f>
        <v>1 議 会 費 1 議会費</v>
      </c>
    </row>
    <row r="4" spans="1:7" ht="15" customHeight="1">
      <c r="A4" s="52">
        <v>2</v>
      </c>
      <c r="B4" s="53" t="s">
        <v>580</v>
      </c>
      <c r="C4" s="54">
        <v>1</v>
      </c>
      <c r="D4" s="55" t="s">
        <v>581</v>
      </c>
      <c r="E4" s="56">
        <f aca="true" t="shared" si="0" ref="E4:E41">IF(ISBLANK(A4)=TRUE,E3+1,A4*100+C4)</f>
        <v>201</v>
      </c>
      <c r="G4" t="str">
        <f aca="true" t="shared" si="1" ref="G4:G41">CONCATENATE(A4," ",B4," ",C4," ",D4)</f>
        <v>2 総 務 費 1 総務管理費</v>
      </c>
    </row>
    <row r="5" spans="1:7" ht="15" customHeight="1">
      <c r="A5" s="81">
        <v>2</v>
      </c>
      <c r="B5" s="82" t="s">
        <v>660</v>
      </c>
      <c r="C5" s="57">
        <v>2</v>
      </c>
      <c r="D5" s="58" t="s">
        <v>582</v>
      </c>
      <c r="E5" s="59">
        <f t="shared" si="0"/>
        <v>202</v>
      </c>
      <c r="G5" t="str">
        <f t="shared" si="1"/>
        <v>2 総 務 費 2 徴税費</v>
      </c>
    </row>
    <row r="6" spans="1:7" ht="15" customHeight="1">
      <c r="A6" s="81">
        <v>2</v>
      </c>
      <c r="B6" s="82" t="s">
        <v>660</v>
      </c>
      <c r="C6" s="57">
        <v>3</v>
      </c>
      <c r="D6" s="58" t="s">
        <v>583</v>
      </c>
      <c r="E6" s="59">
        <f t="shared" si="0"/>
        <v>203</v>
      </c>
      <c r="G6" t="str">
        <f t="shared" si="1"/>
        <v>2 総 務 費 3 戸籍住民基本台帳費</v>
      </c>
    </row>
    <row r="7" spans="1:7" ht="15" customHeight="1">
      <c r="A7" s="81">
        <v>2</v>
      </c>
      <c r="B7" s="82" t="s">
        <v>660</v>
      </c>
      <c r="C7" s="57">
        <v>4</v>
      </c>
      <c r="D7" s="58" t="s">
        <v>584</v>
      </c>
      <c r="E7" s="59">
        <f t="shared" si="0"/>
        <v>204</v>
      </c>
      <c r="G7" t="str">
        <f t="shared" si="1"/>
        <v>2 総 務 費 4 選挙費</v>
      </c>
    </row>
    <row r="8" spans="1:7" ht="15" customHeight="1">
      <c r="A8" s="81">
        <v>2</v>
      </c>
      <c r="B8" s="82" t="s">
        <v>660</v>
      </c>
      <c r="C8" s="57">
        <v>5</v>
      </c>
      <c r="D8" s="58" t="s">
        <v>585</v>
      </c>
      <c r="E8" s="59">
        <f t="shared" si="0"/>
        <v>205</v>
      </c>
      <c r="G8" t="str">
        <f t="shared" si="1"/>
        <v>2 総 務 費 5 統計調査費</v>
      </c>
    </row>
    <row r="9" spans="1:7" ht="15" customHeight="1">
      <c r="A9" s="83">
        <v>2</v>
      </c>
      <c r="B9" s="84" t="s">
        <v>660</v>
      </c>
      <c r="C9" s="60">
        <v>6</v>
      </c>
      <c r="D9" s="61" t="s">
        <v>586</v>
      </c>
      <c r="E9" s="62">
        <f t="shared" si="0"/>
        <v>206</v>
      </c>
      <c r="G9" t="str">
        <f t="shared" si="1"/>
        <v>2 総 務 費 6 監査委員費</v>
      </c>
    </row>
    <row r="10" spans="1:7" ht="15" customHeight="1">
      <c r="A10" s="52">
        <v>3</v>
      </c>
      <c r="B10" s="53" t="s">
        <v>587</v>
      </c>
      <c r="C10" s="63">
        <v>1</v>
      </c>
      <c r="D10" s="64" t="s">
        <v>588</v>
      </c>
      <c r="E10" s="65">
        <f t="shared" si="0"/>
        <v>301</v>
      </c>
      <c r="G10" t="str">
        <f t="shared" si="1"/>
        <v>3 民 生 費 1 社会福祉費</v>
      </c>
    </row>
    <row r="11" spans="1:7" ht="15" customHeight="1">
      <c r="A11" s="81">
        <v>3</v>
      </c>
      <c r="B11" s="82" t="s">
        <v>661</v>
      </c>
      <c r="C11" s="57">
        <v>2</v>
      </c>
      <c r="D11" s="58" t="s">
        <v>589</v>
      </c>
      <c r="E11" s="59">
        <f t="shared" si="0"/>
        <v>302</v>
      </c>
      <c r="G11" t="str">
        <f t="shared" si="1"/>
        <v>3 民 生 費 2 児童福祉費</v>
      </c>
    </row>
    <row r="12" spans="1:7" ht="15" customHeight="1">
      <c r="A12" s="81">
        <v>3</v>
      </c>
      <c r="B12" s="82" t="s">
        <v>661</v>
      </c>
      <c r="C12" s="57">
        <v>3</v>
      </c>
      <c r="D12" s="58" t="s">
        <v>590</v>
      </c>
      <c r="E12" s="59">
        <f t="shared" si="0"/>
        <v>303</v>
      </c>
      <c r="G12" t="str">
        <f t="shared" si="1"/>
        <v>3 民 生 費 3 生活保護費</v>
      </c>
    </row>
    <row r="13" spans="1:7" ht="15" customHeight="1">
      <c r="A13" s="83">
        <v>3</v>
      </c>
      <c r="B13" s="84" t="s">
        <v>661</v>
      </c>
      <c r="C13" s="66">
        <v>4</v>
      </c>
      <c r="D13" s="67" t="s">
        <v>591</v>
      </c>
      <c r="E13" s="68">
        <f t="shared" si="0"/>
        <v>304</v>
      </c>
      <c r="G13" t="str">
        <f t="shared" si="1"/>
        <v>3 民 生 費 4 災害救助費</v>
      </c>
    </row>
    <row r="14" spans="1:7" ht="15" customHeight="1">
      <c r="A14" s="52">
        <v>4</v>
      </c>
      <c r="B14" s="53" t="s">
        <v>592</v>
      </c>
      <c r="C14" s="54">
        <v>1</v>
      </c>
      <c r="D14" s="55" t="s">
        <v>593</v>
      </c>
      <c r="E14" s="56">
        <f t="shared" si="0"/>
        <v>401</v>
      </c>
      <c r="G14" t="str">
        <f t="shared" si="1"/>
        <v>4 衛 生 費 1 保健衛生費</v>
      </c>
    </row>
    <row r="15" spans="1:7" ht="15" customHeight="1">
      <c r="A15" s="83">
        <v>4</v>
      </c>
      <c r="B15" s="84" t="s">
        <v>662</v>
      </c>
      <c r="C15" s="60">
        <v>2</v>
      </c>
      <c r="D15" s="61" t="s">
        <v>594</v>
      </c>
      <c r="E15" s="62">
        <f t="shared" si="0"/>
        <v>402</v>
      </c>
      <c r="G15" t="str">
        <f t="shared" si="1"/>
        <v>4 衛 生 費 2 清掃費</v>
      </c>
    </row>
    <row r="16" spans="1:7" ht="15" customHeight="1">
      <c r="A16" s="52">
        <v>5</v>
      </c>
      <c r="B16" s="53" t="s">
        <v>595</v>
      </c>
      <c r="C16" s="63">
        <v>1</v>
      </c>
      <c r="D16" s="64" t="s">
        <v>596</v>
      </c>
      <c r="E16" s="65">
        <f t="shared" si="0"/>
        <v>501</v>
      </c>
      <c r="G16" t="str">
        <f t="shared" si="1"/>
        <v>5 労 働 費 1 失業対策費</v>
      </c>
    </row>
    <row r="17" spans="1:7" ht="15" customHeight="1">
      <c r="A17" s="83">
        <v>5</v>
      </c>
      <c r="B17" s="84" t="s">
        <v>663</v>
      </c>
      <c r="C17" s="66">
        <v>2</v>
      </c>
      <c r="D17" s="67" t="s">
        <v>597</v>
      </c>
      <c r="E17" s="68">
        <f t="shared" si="0"/>
        <v>502</v>
      </c>
      <c r="G17" t="str">
        <f t="shared" si="1"/>
        <v>5 労 働 費 2 労働諸費</v>
      </c>
    </row>
    <row r="18" spans="1:7" ht="15" customHeight="1">
      <c r="A18" s="52">
        <v>6</v>
      </c>
      <c r="B18" s="53" t="s">
        <v>598</v>
      </c>
      <c r="C18" s="54">
        <v>1</v>
      </c>
      <c r="D18" s="55" t="s">
        <v>599</v>
      </c>
      <c r="E18" s="56">
        <f t="shared" si="0"/>
        <v>601</v>
      </c>
      <c r="G18" t="str">
        <f t="shared" si="1"/>
        <v>6 農林水産業費 1 農業費</v>
      </c>
    </row>
    <row r="19" spans="1:7" ht="15" customHeight="1">
      <c r="A19" s="81">
        <v>6</v>
      </c>
      <c r="B19" s="82" t="s">
        <v>664</v>
      </c>
      <c r="C19" s="57">
        <v>2</v>
      </c>
      <c r="D19" s="58" t="s">
        <v>600</v>
      </c>
      <c r="E19" s="59">
        <f t="shared" si="0"/>
        <v>602</v>
      </c>
      <c r="G19" t="str">
        <f t="shared" si="1"/>
        <v>6 農林水産業費 2 林業費</v>
      </c>
    </row>
    <row r="20" spans="1:5" ht="15" customHeight="1">
      <c r="A20" s="81"/>
      <c r="B20" s="82"/>
      <c r="C20" s="57">
        <v>3</v>
      </c>
      <c r="D20" s="58" t="s">
        <v>601</v>
      </c>
      <c r="E20" s="59">
        <f t="shared" si="0"/>
        <v>603</v>
      </c>
    </row>
    <row r="21" spans="1:7" ht="15" customHeight="1">
      <c r="A21" s="83">
        <v>6</v>
      </c>
      <c r="B21" s="84" t="s">
        <v>664</v>
      </c>
      <c r="C21" s="131">
        <v>4</v>
      </c>
      <c r="D21" s="132" t="s">
        <v>858</v>
      </c>
      <c r="E21" s="133">
        <f t="shared" si="0"/>
        <v>604</v>
      </c>
      <c r="G21" t="str">
        <f t="shared" si="1"/>
        <v>6 農林水産業費 4 農地費</v>
      </c>
    </row>
    <row r="22" spans="1:7" ht="15" customHeight="1">
      <c r="A22" s="48">
        <v>7</v>
      </c>
      <c r="B22" s="49" t="s">
        <v>602</v>
      </c>
      <c r="C22" s="50">
        <v>1</v>
      </c>
      <c r="D22" s="49" t="s">
        <v>603</v>
      </c>
      <c r="E22" s="51">
        <f t="shared" si="0"/>
        <v>701</v>
      </c>
      <c r="G22" t="str">
        <f t="shared" si="1"/>
        <v>7 商 工 費 1 商工費</v>
      </c>
    </row>
    <row r="23" spans="1:7" ht="15" customHeight="1">
      <c r="A23" s="52">
        <v>8</v>
      </c>
      <c r="B23" s="53" t="s">
        <v>604</v>
      </c>
      <c r="C23" s="54">
        <v>1</v>
      </c>
      <c r="D23" s="55" t="s">
        <v>605</v>
      </c>
      <c r="E23" s="56">
        <f t="shared" si="0"/>
        <v>801</v>
      </c>
      <c r="G23" t="str">
        <f t="shared" si="1"/>
        <v>8 土 木 費 1 土木管理費</v>
      </c>
    </row>
    <row r="24" spans="1:7" ht="15" customHeight="1">
      <c r="A24" s="81">
        <v>8</v>
      </c>
      <c r="B24" s="82" t="s">
        <v>665</v>
      </c>
      <c r="C24" s="57">
        <v>2</v>
      </c>
      <c r="D24" s="58" t="s">
        <v>606</v>
      </c>
      <c r="E24" s="59">
        <f t="shared" si="0"/>
        <v>802</v>
      </c>
      <c r="G24" t="str">
        <f t="shared" si="1"/>
        <v>8 土 木 費 2 道路橋りょう費</v>
      </c>
    </row>
    <row r="25" spans="1:7" ht="15" customHeight="1">
      <c r="A25" s="81">
        <v>8</v>
      </c>
      <c r="B25" s="82" t="s">
        <v>665</v>
      </c>
      <c r="C25" s="57">
        <v>3</v>
      </c>
      <c r="D25" s="58" t="s">
        <v>607</v>
      </c>
      <c r="E25" s="59">
        <f t="shared" si="0"/>
        <v>803</v>
      </c>
      <c r="G25" t="str">
        <f t="shared" si="1"/>
        <v>8 土 木 費 3 河川費</v>
      </c>
    </row>
    <row r="26" spans="1:7" ht="15" customHeight="1">
      <c r="A26" s="81">
        <v>8</v>
      </c>
      <c r="B26" s="82" t="s">
        <v>665</v>
      </c>
      <c r="C26" s="57">
        <v>4</v>
      </c>
      <c r="D26" s="58" t="s">
        <v>608</v>
      </c>
      <c r="E26" s="59">
        <f t="shared" si="0"/>
        <v>804</v>
      </c>
      <c r="G26" t="str">
        <f t="shared" si="1"/>
        <v>8 土 木 費 4 港湾費</v>
      </c>
    </row>
    <row r="27" spans="1:7" ht="15" customHeight="1">
      <c r="A27" s="81">
        <v>8</v>
      </c>
      <c r="B27" s="82" t="s">
        <v>665</v>
      </c>
      <c r="C27" s="57">
        <v>5</v>
      </c>
      <c r="D27" s="58" t="s">
        <v>609</v>
      </c>
      <c r="E27" s="59">
        <f t="shared" si="0"/>
        <v>805</v>
      </c>
      <c r="G27" t="str">
        <f t="shared" si="1"/>
        <v>8 土 木 費 5 都市計画費</v>
      </c>
    </row>
    <row r="28" spans="1:7" ht="15" customHeight="1">
      <c r="A28" s="83">
        <v>8</v>
      </c>
      <c r="B28" s="84" t="s">
        <v>665</v>
      </c>
      <c r="C28" s="60">
        <v>6</v>
      </c>
      <c r="D28" s="61" t="s">
        <v>610</v>
      </c>
      <c r="E28" s="62">
        <f t="shared" si="0"/>
        <v>806</v>
      </c>
      <c r="G28" t="str">
        <f t="shared" si="1"/>
        <v>8 土 木 費 6 住宅費</v>
      </c>
    </row>
    <row r="29" spans="1:7" ht="15" customHeight="1">
      <c r="A29" s="48">
        <v>9</v>
      </c>
      <c r="B29" s="49" t="s">
        <v>611</v>
      </c>
      <c r="C29" s="50">
        <v>1</v>
      </c>
      <c r="D29" s="49" t="s">
        <v>612</v>
      </c>
      <c r="E29" s="51">
        <f t="shared" si="0"/>
        <v>901</v>
      </c>
      <c r="G29" t="str">
        <f t="shared" si="1"/>
        <v>9 消 防 費 1 消防費</v>
      </c>
    </row>
    <row r="30" spans="1:7" ht="15" customHeight="1">
      <c r="A30" s="52">
        <v>10</v>
      </c>
      <c r="B30" s="53" t="s">
        <v>613</v>
      </c>
      <c r="C30" s="54">
        <v>1</v>
      </c>
      <c r="D30" s="55" t="s">
        <v>614</v>
      </c>
      <c r="E30" s="56">
        <f t="shared" si="0"/>
        <v>1001</v>
      </c>
      <c r="G30" t="str">
        <f t="shared" si="1"/>
        <v>10 教 育 費 1 教育総務費</v>
      </c>
    </row>
    <row r="31" spans="1:7" ht="15" customHeight="1">
      <c r="A31" s="81">
        <v>10</v>
      </c>
      <c r="B31" s="82" t="s">
        <v>666</v>
      </c>
      <c r="C31" s="57">
        <v>2</v>
      </c>
      <c r="D31" s="58" t="s">
        <v>615</v>
      </c>
      <c r="E31" s="59">
        <f t="shared" si="0"/>
        <v>1002</v>
      </c>
      <c r="G31" t="str">
        <f t="shared" si="1"/>
        <v>10 教 育 費 2 小学校費</v>
      </c>
    </row>
    <row r="32" spans="1:7" ht="15" customHeight="1">
      <c r="A32" s="81">
        <v>10</v>
      </c>
      <c r="B32" s="82" t="s">
        <v>666</v>
      </c>
      <c r="C32" s="57">
        <v>3</v>
      </c>
      <c r="D32" s="58" t="s">
        <v>616</v>
      </c>
      <c r="E32" s="59">
        <f t="shared" si="0"/>
        <v>1003</v>
      </c>
      <c r="G32" t="str">
        <f t="shared" si="1"/>
        <v>10 教 育 費 3 中学校費</v>
      </c>
    </row>
    <row r="33" spans="1:7" ht="15" customHeight="1">
      <c r="A33" s="81">
        <v>10</v>
      </c>
      <c r="B33" s="82" t="s">
        <v>666</v>
      </c>
      <c r="C33" s="57">
        <v>4</v>
      </c>
      <c r="D33" s="58" t="s">
        <v>617</v>
      </c>
      <c r="E33" s="59">
        <f t="shared" si="0"/>
        <v>1004</v>
      </c>
      <c r="G33" t="str">
        <f t="shared" si="1"/>
        <v>10 教 育 費 4 高等学校費</v>
      </c>
    </row>
    <row r="34" spans="1:7" ht="15" customHeight="1">
      <c r="A34" s="81">
        <v>10</v>
      </c>
      <c r="B34" s="82" t="s">
        <v>666</v>
      </c>
      <c r="C34" s="57">
        <v>5</v>
      </c>
      <c r="D34" s="58" t="s">
        <v>618</v>
      </c>
      <c r="E34" s="59">
        <f t="shared" si="0"/>
        <v>1005</v>
      </c>
      <c r="G34" t="str">
        <f t="shared" si="1"/>
        <v>10 教 育 費 5 幼稚園費</v>
      </c>
    </row>
    <row r="35" spans="1:7" ht="15" customHeight="1">
      <c r="A35" s="81">
        <v>10</v>
      </c>
      <c r="B35" s="82" t="s">
        <v>666</v>
      </c>
      <c r="C35" s="57">
        <v>6</v>
      </c>
      <c r="D35" s="58" t="s">
        <v>619</v>
      </c>
      <c r="E35" s="59">
        <f t="shared" si="0"/>
        <v>1006</v>
      </c>
      <c r="G35" t="str">
        <f t="shared" si="1"/>
        <v>10 教 育 費 6 社会教育費</v>
      </c>
    </row>
    <row r="36" spans="1:7" ht="15" customHeight="1">
      <c r="A36" s="83">
        <v>10</v>
      </c>
      <c r="B36" s="84" t="s">
        <v>666</v>
      </c>
      <c r="C36" s="60">
        <v>7</v>
      </c>
      <c r="D36" s="61" t="s">
        <v>620</v>
      </c>
      <c r="E36" s="62">
        <f t="shared" si="0"/>
        <v>1007</v>
      </c>
      <c r="G36" t="str">
        <f t="shared" si="1"/>
        <v>10 教 育 費 7 保健体育費</v>
      </c>
    </row>
    <row r="37" spans="1:7" ht="15" customHeight="1">
      <c r="A37" s="52">
        <v>11</v>
      </c>
      <c r="B37" s="53" t="s">
        <v>621</v>
      </c>
      <c r="C37" s="63">
        <v>1</v>
      </c>
      <c r="D37" s="64" t="s">
        <v>622</v>
      </c>
      <c r="E37" s="65">
        <f t="shared" si="0"/>
        <v>1101</v>
      </c>
      <c r="G37" t="str">
        <f t="shared" si="1"/>
        <v>11 災害復旧費 1 農林水産施設災害復旧費</v>
      </c>
    </row>
    <row r="38" spans="1:7" ht="15" customHeight="1">
      <c r="A38" s="81">
        <v>11</v>
      </c>
      <c r="B38" s="82" t="s">
        <v>667</v>
      </c>
      <c r="C38" s="66">
        <v>2</v>
      </c>
      <c r="D38" s="67" t="s">
        <v>623</v>
      </c>
      <c r="E38" s="68">
        <f t="shared" si="0"/>
        <v>1102</v>
      </c>
      <c r="G38" t="str">
        <f t="shared" si="1"/>
        <v>11 災害復旧費 2 その他施設災害復旧費</v>
      </c>
    </row>
    <row r="39" spans="1:7" ht="15" customHeight="1">
      <c r="A39" s="69">
        <v>12</v>
      </c>
      <c r="B39" s="70" t="s">
        <v>624</v>
      </c>
      <c r="C39" s="71">
        <v>1</v>
      </c>
      <c r="D39" s="70" t="s">
        <v>625</v>
      </c>
      <c r="E39" s="72">
        <f t="shared" si="0"/>
        <v>1201</v>
      </c>
      <c r="G39" t="str">
        <f t="shared" si="1"/>
        <v>12 公 債 費 1 公債費</v>
      </c>
    </row>
    <row r="40" spans="1:7" ht="15" customHeight="1">
      <c r="A40" s="52">
        <v>13</v>
      </c>
      <c r="B40" s="53" t="s">
        <v>626</v>
      </c>
      <c r="C40" s="63">
        <v>1</v>
      </c>
      <c r="D40" s="64" t="s">
        <v>627</v>
      </c>
      <c r="E40" s="65">
        <f t="shared" si="0"/>
        <v>1301</v>
      </c>
      <c r="G40" t="str">
        <f t="shared" si="1"/>
        <v>13 諸 支 出 金 1 普通財産取得費</v>
      </c>
    </row>
    <row r="41" spans="1:7" ht="15" customHeight="1" thickBot="1">
      <c r="A41" s="85">
        <v>13</v>
      </c>
      <c r="B41" s="86" t="s">
        <v>668</v>
      </c>
      <c r="C41" s="73">
        <v>2</v>
      </c>
      <c r="D41" s="74" t="s">
        <v>628</v>
      </c>
      <c r="E41" s="75">
        <f t="shared" si="0"/>
        <v>1302</v>
      </c>
      <c r="G41" t="str">
        <f t="shared" si="1"/>
        <v>13 諸 支 出 金 2 公営企業貸付金</v>
      </c>
    </row>
  </sheetData>
  <sheetProtection/>
  <mergeCells count="2"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4.375" style="0" customWidth="1"/>
    <col min="2" max="2" width="4.875" style="0" customWidth="1"/>
    <col min="3" max="3" width="13.00390625" style="0" bestFit="1" customWidth="1"/>
    <col min="5" max="5" width="9.00390625" style="0" customWidth="1"/>
    <col min="6" max="7" width="11.25390625" style="0" hidden="1" customWidth="1"/>
  </cols>
  <sheetData>
    <row r="1" ht="15" thickBot="1">
      <c r="A1" s="337" t="s">
        <v>743</v>
      </c>
    </row>
    <row r="2" spans="1:4" ht="16.5" customHeight="1" thickBot="1">
      <c r="A2" s="483" t="s">
        <v>629</v>
      </c>
      <c r="B2" s="484"/>
      <c r="C2" s="484"/>
      <c r="D2" s="76" t="s">
        <v>239</v>
      </c>
    </row>
    <row r="3" spans="1:6" ht="16.5" customHeight="1">
      <c r="A3" s="485" t="s">
        <v>630</v>
      </c>
      <c r="B3" s="486" t="s">
        <v>631</v>
      </c>
      <c r="C3" s="486"/>
      <c r="D3" s="77">
        <v>110</v>
      </c>
      <c r="F3" t="s">
        <v>669</v>
      </c>
    </row>
    <row r="4" spans="1:6" ht="16.5" customHeight="1">
      <c r="A4" s="479"/>
      <c r="B4" s="481" t="s">
        <v>632</v>
      </c>
      <c r="C4" s="481"/>
      <c r="D4" s="78">
        <v>120</v>
      </c>
      <c r="F4" t="s">
        <v>670</v>
      </c>
    </row>
    <row r="5" spans="1:6" ht="16.5" customHeight="1">
      <c r="A5" s="479"/>
      <c r="B5" s="481" t="s">
        <v>625</v>
      </c>
      <c r="C5" s="481"/>
      <c r="D5" s="78">
        <v>130</v>
      </c>
      <c r="F5" t="s">
        <v>671</v>
      </c>
    </row>
    <row r="6" spans="1:6" ht="16.5" customHeight="1">
      <c r="A6" s="479" t="s">
        <v>633</v>
      </c>
      <c r="B6" s="487" t="s">
        <v>634</v>
      </c>
      <c r="C6" s="79" t="s">
        <v>635</v>
      </c>
      <c r="D6" s="78">
        <v>211</v>
      </c>
      <c r="F6" t="s">
        <v>672</v>
      </c>
    </row>
    <row r="7" spans="1:6" ht="16.5" customHeight="1">
      <c r="A7" s="479"/>
      <c r="B7" s="487"/>
      <c r="C7" s="79" t="s">
        <v>636</v>
      </c>
      <c r="D7" s="78">
        <v>212</v>
      </c>
      <c r="F7" t="s">
        <v>673</v>
      </c>
    </row>
    <row r="8" spans="1:6" ht="16.5" customHeight="1">
      <c r="A8" s="479"/>
      <c r="B8" s="487"/>
      <c r="C8" s="79" t="s">
        <v>637</v>
      </c>
      <c r="D8" s="78">
        <v>213</v>
      </c>
      <c r="F8" t="s">
        <v>674</v>
      </c>
    </row>
    <row r="9" spans="1:6" ht="16.5" customHeight="1">
      <c r="A9" s="479"/>
      <c r="B9" s="487"/>
      <c r="C9" s="79" t="s">
        <v>638</v>
      </c>
      <c r="D9" s="78">
        <v>214</v>
      </c>
      <c r="F9" t="s">
        <v>675</v>
      </c>
    </row>
    <row r="10" spans="1:6" ht="16.5" customHeight="1">
      <c r="A10" s="479"/>
      <c r="B10" s="487"/>
      <c r="C10" s="79" t="s">
        <v>639</v>
      </c>
      <c r="D10" s="78">
        <v>215</v>
      </c>
      <c r="F10" t="s">
        <v>676</v>
      </c>
    </row>
    <row r="11" spans="1:6" ht="16.5" customHeight="1">
      <c r="A11" s="479"/>
      <c r="B11" s="481" t="s">
        <v>640</v>
      </c>
      <c r="C11" s="481"/>
      <c r="D11" s="78">
        <v>220</v>
      </c>
      <c r="F11" t="s">
        <v>677</v>
      </c>
    </row>
    <row r="12" spans="1:6" ht="16.5" customHeight="1">
      <c r="A12" s="479"/>
      <c r="B12" s="481" t="s">
        <v>641</v>
      </c>
      <c r="C12" s="481"/>
      <c r="D12" s="78">
        <v>230</v>
      </c>
      <c r="F12" t="s">
        <v>678</v>
      </c>
    </row>
    <row r="13" spans="1:6" ht="16.5" customHeight="1">
      <c r="A13" s="479" t="s">
        <v>13</v>
      </c>
      <c r="B13" s="481" t="s">
        <v>642</v>
      </c>
      <c r="C13" s="481"/>
      <c r="D13" s="78">
        <v>310</v>
      </c>
      <c r="F13" t="s">
        <v>679</v>
      </c>
    </row>
    <row r="14" spans="1:6" ht="16.5" customHeight="1">
      <c r="A14" s="479"/>
      <c r="B14" s="481" t="s">
        <v>643</v>
      </c>
      <c r="C14" s="481"/>
      <c r="D14" s="78">
        <v>320</v>
      </c>
      <c r="F14" t="s">
        <v>680</v>
      </c>
    </row>
    <row r="15" spans="1:6" ht="16.5" customHeight="1">
      <c r="A15" s="479"/>
      <c r="B15" s="481" t="s">
        <v>644</v>
      </c>
      <c r="C15" s="481"/>
      <c r="D15" s="78">
        <v>330</v>
      </c>
      <c r="F15" t="s">
        <v>681</v>
      </c>
    </row>
    <row r="16" spans="1:6" ht="16.5" customHeight="1">
      <c r="A16" s="479"/>
      <c r="B16" s="481" t="s">
        <v>645</v>
      </c>
      <c r="C16" s="481"/>
      <c r="D16" s="78">
        <v>340</v>
      </c>
      <c r="F16" t="s">
        <v>682</v>
      </c>
    </row>
    <row r="17" spans="1:6" ht="16.5" customHeight="1">
      <c r="A17" s="479"/>
      <c r="B17" s="481" t="s">
        <v>646</v>
      </c>
      <c r="C17" s="481"/>
      <c r="D17" s="78">
        <v>350</v>
      </c>
      <c r="F17" t="s">
        <v>683</v>
      </c>
    </row>
    <row r="18" spans="1:6" ht="16.5" customHeight="1">
      <c r="A18" s="479"/>
      <c r="B18" s="481" t="s">
        <v>647</v>
      </c>
      <c r="C18" s="481"/>
      <c r="D18" s="78">
        <v>360</v>
      </c>
      <c r="F18" t="s">
        <v>684</v>
      </c>
    </row>
    <row r="19" spans="1:6" ht="16.5" customHeight="1" thickBot="1">
      <c r="A19" s="480"/>
      <c r="B19" s="482" t="s">
        <v>648</v>
      </c>
      <c r="C19" s="482"/>
      <c r="D19" s="80">
        <v>370</v>
      </c>
      <c r="F19" t="s">
        <v>685</v>
      </c>
    </row>
  </sheetData>
  <sheetProtection/>
  <mergeCells count="17">
    <mergeCell ref="A2:C2"/>
    <mergeCell ref="A3:A5"/>
    <mergeCell ref="B3:C3"/>
    <mergeCell ref="B4:C4"/>
    <mergeCell ref="B5:C5"/>
    <mergeCell ref="A6:A12"/>
    <mergeCell ref="B6:B10"/>
    <mergeCell ref="B11:C11"/>
    <mergeCell ref="B12:C12"/>
    <mergeCell ref="A13:A19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mayors07shinko</cp:lastModifiedBy>
  <cp:lastPrinted>2019-10-24T00:04:21Z</cp:lastPrinted>
  <dcterms:created xsi:type="dcterms:W3CDTF">2008-02-21T00:01:13Z</dcterms:created>
  <dcterms:modified xsi:type="dcterms:W3CDTF">2019-10-24T00:23:07Z</dcterms:modified>
  <cp:category/>
  <cp:version/>
  <cp:contentType/>
  <cp:contentStatus/>
</cp:coreProperties>
</file>